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anchezgo\Downloads\"/>
    </mc:Choice>
  </mc:AlternateContent>
  <xr:revisionPtr revIDLastSave="0" documentId="8_{4D4E0EFD-EF40-42DF-B95B-C72E55A9ADB2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BARRIL CIMA" sheetId="10" r:id="rId1"/>
    <sheet name="CAJA CIMA" sheetId="11" r:id="rId2"/>
    <sheet name="AGUA CIMA" sheetId="12" r:id="rId3"/>
    <sheet name="BARRIL DELGADO" sheetId="1" r:id="rId4"/>
    <sheet name="CAJA DELGADO" sheetId="4" r:id="rId5"/>
    <sheet name="AGUA  DELGADO" sheetId="3" r:id="rId6"/>
  </sheets>
  <definedNames>
    <definedName name="_xlnm._FilterDatabase" localSheetId="5" hidden="1">'AGUA  DELGADO'!$A$1:$M$19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2" l="1"/>
  <c r="L14" i="12"/>
  <c r="K14" i="12"/>
  <c r="J14" i="12"/>
  <c r="I14" i="12"/>
  <c r="M13" i="12"/>
  <c r="L13" i="12"/>
  <c r="K13" i="12"/>
  <c r="J13" i="12"/>
  <c r="I13" i="12"/>
  <c r="M12" i="12"/>
  <c r="L12" i="12"/>
  <c r="K12" i="12"/>
  <c r="J12" i="12"/>
  <c r="I12" i="12"/>
  <c r="M11" i="12"/>
  <c r="L11" i="12"/>
  <c r="K11" i="12"/>
  <c r="J11" i="12"/>
  <c r="I11" i="12"/>
  <c r="M10" i="12"/>
  <c r="L10" i="12"/>
  <c r="K10" i="12"/>
  <c r="J10" i="12"/>
  <c r="I10" i="12"/>
  <c r="M9" i="12"/>
  <c r="L9" i="12"/>
  <c r="K9" i="12"/>
  <c r="J9" i="12"/>
  <c r="I9" i="12"/>
  <c r="M7" i="12"/>
  <c r="L7" i="12"/>
  <c r="K7" i="12"/>
  <c r="J7" i="12"/>
  <c r="I7" i="12"/>
  <c r="M6" i="12"/>
  <c r="L6" i="12"/>
  <c r="K6" i="12"/>
  <c r="J6" i="12"/>
  <c r="I6" i="12"/>
  <c r="M5" i="12"/>
  <c r="L5" i="12"/>
  <c r="K5" i="12"/>
  <c r="J5" i="12"/>
  <c r="I5" i="12"/>
  <c r="M4" i="12"/>
  <c r="L4" i="12"/>
  <c r="K4" i="12"/>
  <c r="J4" i="12"/>
  <c r="I4" i="12"/>
  <c r="J17" i="3"/>
  <c r="K17" i="3"/>
  <c r="L17" i="3"/>
  <c r="M17" i="3"/>
  <c r="I17" i="3"/>
  <c r="I16" i="3" l="1"/>
  <c r="J18" i="3"/>
  <c r="K18" i="3"/>
  <c r="L18" i="3"/>
  <c r="M18" i="3"/>
  <c r="I18" i="3"/>
  <c r="J19" i="3"/>
  <c r="K19" i="3"/>
  <c r="L19" i="3"/>
  <c r="M19" i="3"/>
  <c r="I19" i="3"/>
  <c r="J16" i="3"/>
  <c r="K16" i="3"/>
  <c r="L16" i="3"/>
  <c r="M16" i="3"/>
  <c r="I4" i="3" l="1"/>
  <c r="J4" i="3"/>
  <c r="M14" i="3" l="1"/>
  <c r="L14" i="3"/>
  <c r="K14" i="3"/>
  <c r="J14" i="3"/>
  <c r="I14" i="3"/>
  <c r="M13" i="3"/>
  <c r="L13" i="3"/>
  <c r="K13" i="3"/>
  <c r="J13" i="3"/>
  <c r="I13" i="3"/>
  <c r="M12" i="3"/>
  <c r="L12" i="3"/>
  <c r="K12" i="3"/>
  <c r="J12" i="3"/>
  <c r="I12" i="3"/>
  <c r="M11" i="3"/>
  <c r="L11" i="3"/>
  <c r="K11" i="3"/>
  <c r="J11" i="3"/>
  <c r="I11" i="3"/>
  <c r="M10" i="3"/>
  <c r="L10" i="3"/>
  <c r="K10" i="3"/>
  <c r="J10" i="3"/>
  <c r="I10" i="3"/>
  <c r="M9" i="3"/>
  <c r="L9" i="3"/>
  <c r="K9" i="3"/>
  <c r="J9" i="3"/>
  <c r="I9" i="3"/>
  <c r="M7" i="3"/>
  <c r="L7" i="3"/>
  <c r="K7" i="3"/>
  <c r="J7" i="3"/>
  <c r="I7" i="3"/>
  <c r="M6" i="3"/>
  <c r="L6" i="3"/>
  <c r="K6" i="3"/>
  <c r="J6" i="3"/>
  <c r="I6" i="3"/>
  <c r="M5" i="3"/>
  <c r="L5" i="3"/>
  <c r="K5" i="3"/>
  <c r="J5" i="3"/>
  <c r="I5" i="3"/>
  <c r="M4" i="3"/>
  <c r="L4" i="3"/>
  <c r="K4" i="3"/>
</calcChain>
</file>

<file path=xl/sharedStrings.xml><?xml version="1.0" encoding="utf-8"?>
<sst xmlns="http://schemas.openxmlformats.org/spreadsheetml/2006/main" count="397" uniqueCount="219">
  <si>
    <t>GAMA DE CERVEZAS MAHOU</t>
  </si>
  <si>
    <t>Código</t>
  </si>
  <si>
    <t>MH RADLER BARRIL 30L</t>
  </si>
  <si>
    <t>MH MAESTRA BARRIL 30L</t>
  </si>
  <si>
    <t>MH SIN BARRIL 10L</t>
  </si>
  <si>
    <t>MH SIN BARRIL 20L</t>
  </si>
  <si>
    <t>Formatos de Caja Hostelería</t>
  </si>
  <si>
    <t>MH MAESTRA CAJA 24 RETOR 1/3</t>
  </si>
  <si>
    <t>MH MAESTRA CAJA 24 BOT 1/3</t>
  </si>
  <si>
    <t>MH SIN CAJA 24 RETOR 1/3</t>
  </si>
  <si>
    <t>MH SIN CAJA 30 RETOR 1/5 LN</t>
  </si>
  <si>
    <t>MH RADLER CAJA 24 RETOR 1/3</t>
  </si>
  <si>
    <t>MH RADLER CAJA 24 RETOR 1/5</t>
  </si>
  <si>
    <t>1080</t>
  </si>
  <si>
    <t>MIXTA CAJA 30 RETOR 1/5 LN</t>
  </si>
  <si>
    <t>MIXTA CAJA 24 BOTEL 1/3</t>
  </si>
  <si>
    <t>BARRICA ORIGINAL 3M CAJA 12 BOT</t>
  </si>
  <si>
    <t>BARRICA BOURBON CAJA 12 BOT</t>
  </si>
  <si>
    <t>D</t>
  </si>
  <si>
    <t>C</t>
  </si>
  <si>
    <t>B</t>
  </si>
  <si>
    <t>A</t>
  </si>
  <si>
    <t>GAMA DE AGUAS</t>
  </si>
  <si>
    <t>Solan de Cabras Vidrio</t>
  </si>
  <si>
    <t>Natura Soft Blue</t>
  </si>
  <si>
    <t>LEFFE BLON BARRIL 30L</t>
  </si>
  <si>
    <t>LEFFE BRUM BARRIL 30L</t>
  </si>
  <si>
    <t>LEFFE ROUGE BARRIL 30L</t>
  </si>
  <si>
    <t>BUDWEISER BARRIL 30L</t>
  </si>
  <si>
    <t>Codigo</t>
  </si>
  <si>
    <t>Rubia</t>
  </si>
  <si>
    <t>Formatos</t>
  </si>
  <si>
    <t>España</t>
  </si>
  <si>
    <t>EEUU</t>
  </si>
  <si>
    <t>Belgica</t>
  </si>
  <si>
    <t>Radler</t>
  </si>
  <si>
    <t>Tostada</t>
  </si>
  <si>
    <t>Dunkel</t>
  </si>
  <si>
    <t>Sin Alcohol</t>
  </si>
  <si>
    <t>Abadia</t>
  </si>
  <si>
    <t>Especialidad</t>
  </si>
  <si>
    <t>Trigo Aleman</t>
  </si>
  <si>
    <t>Trigo Belga</t>
  </si>
  <si>
    <t>Tinto limon</t>
  </si>
  <si>
    <t>CUBANISTO RON CAJA 24 BOT 1/3</t>
  </si>
  <si>
    <t>BUDWEISER CAJA 24 BOT 1/3</t>
  </si>
  <si>
    <t>LEFFE BLONDE CAJA 24 BOT 1/3</t>
  </si>
  <si>
    <t>CORONITA CAJA 24 BOT 36 CL</t>
  </si>
  <si>
    <t>LEFFE BRUN CAJA 24 BOT 1/3</t>
  </si>
  <si>
    <t>LEFFE TRIPLE CAJA 24 BOT 1/3</t>
  </si>
  <si>
    <t>Rubia Nacional</t>
  </si>
  <si>
    <t>Sin Gluten</t>
  </si>
  <si>
    <t>Radler Sin</t>
  </si>
  <si>
    <t>Radler sin</t>
  </si>
  <si>
    <t>Tostada Dunkel</t>
  </si>
  <si>
    <t>Reserva</t>
  </si>
  <si>
    <t>Barrica</t>
  </si>
  <si>
    <t>Blanca</t>
  </si>
  <si>
    <t>Blanca Ron</t>
  </si>
  <si>
    <t>Mexico</t>
  </si>
  <si>
    <t>Negra</t>
  </si>
  <si>
    <t>Autor</t>
  </si>
  <si>
    <t>IPA</t>
  </si>
  <si>
    <t>SDC 500 cl RET 20 Botellas</t>
  </si>
  <si>
    <t>SDC 1000 cl RET 12 Botellas</t>
  </si>
  <si>
    <t>SDC 330 cl 36 Botellas</t>
  </si>
  <si>
    <t>SDC 500 cl 20 Botellas</t>
  </si>
  <si>
    <t>SDC 750 cl 12 Botellas</t>
  </si>
  <si>
    <t>SDC 1500 cl 6 Botellas</t>
  </si>
  <si>
    <t>SDC 5000 cl 3 Botellas</t>
  </si>
  <si>
    <t>Sola de Cabras Pet</t>
  </si>
  <si>
    <t>SDC GAS 75 cl NR 12 Botellas</t>
  </si>
  <si>
    <t>Netos</t>
  </si>
  <si>
    <t>% Descuentos</t>
  </si>
  <si>
    <t>AA</t>
  </si>
  <si>
    <t>STELLA ARTOIS CAJA 24 BOT 1/3</t>
  </si>
  <si>
    <t>Bélgica</t>
  </si>
  <si>
    <t>STELLA ARTOIS BARRIL 30L</t>
  </si>
  <si>
    <t>BRUTUS CAJA 12 BOT 1/3</t>
  </si>
  <si>
    <t>Categoria</t>
  </si>
  <si>
    <t>MH 5E BARRIL 30L</t>
  </si>
  <si>
    <t>MH CL BARRIL 30L</t>
  </si>
  <si>
    <t>MH IPA BARRIL 30L</t>
  </si>
  <si>
    <t>MH 5E SIN GLUTEN 1/3 NR</t>
  </si>
  <si>
    <t>ALH RSV CAJA 24 BOTEL 1/3</t>
  </si>
  <si>
    <t>MH IPA CAJA 12 BOT 1/3 NR</t>
  </si>
  <si>
    <t>MH 5E CAJA 24 RETOR 1/3</t>
  </si>
  <si>
    <t>MH 5E CAJA 30 RETOR 1/5 LN</t>
  </si>
  <si>
    <t>MH 5E CAJA 24 BOTEL 1/3</t>
  </si>
  <si>
    <t>MH 5E CAJA 24 BOTEL 1/3 PREM</t>
  </si>
  <si>
    <t>MH CL CAJA 24 RETOR 1/3</t>
  </si>
  <si>
    <t>MH CL CAJA 30 RETOR 1/5 LN</t>
  </si>
  <si>
    <t>MH 00 TOSTADA CAJA 24 BOT 1/3</t>
  </si>
  <si>
    <t>MH 00 TOSTADA CAJA 30 RET 1/5</t>
  </si>
  <si>
    <t>MH 00 TOSTADA CAJA 24 RETOR 1/3</t>
  </si>
  <si>
    <t>MH 00 TOSTADA 20L</t>
  </si>
  <si>
    <t>SDC 330 cl 24 Latas</t>
  </si>
  <si>
    <t>Vermouth</t>
  </si>
  <si>
    <t>BENDITO BAG IN BOX 20L</t>
  </si>
  <si>
    <t>BENDITO CAJA 4 BOT 3/4</t>
  </si>
  <si>
    <t>Tarifa Detallista</t>
  </si>
  <si>
    <t>NOVEDAD</t>
  </si>
  <si>
    <t>Varios</t>
  </si>
  <si>
    <t>NATURA PET 33 x 35 BOT</t>
  </si>
  <si>
    <t>NATURA PET 1 x 12 BOT</t>
  </si>
  <si>
    <t>NATURA PET 1,5 x 6 BOT</t>
  </si>
  <si>
    <t>MH MAESTRA DUNKEL 30L</t>
  </si>
  <si>
    <t>FRANZISKANER WEIS 30L</t>
  </si>
  <si>
    <t>HOEGAARDEN WHITE 20L</t>
  </si>
  <si>
    <t>FRANZISKANER DUNKEL 20 BOT 1/2</t>
  </si>
  <si>
    <t>FRANZISKANER WEIS 20 BOT 1/2</t>
  </si>
  <si>
    <t>HOEGAARDEN WHITE 24 BOT 1/3</t>
  </si>
  <si>
    <t>MODELO ESPECIAL 24 BOT 36 CL</t>
  </si>
  <si>
    <t>PACIFICO CLARA 24 BOT 36 CL</t>
  </si>
  <si>
    <t>MODELO NEGRA 24 BOT 36 CL</t>
  </si>
  <si>
    <t>MH MAESTRA DUNKEL 24 BOT 1/3</t>
  </si>
  <si>
    <t>BRUTUS BARRIL 30L</t>
  </si>
  <si>
    <t>Diseño</t>
  </si>
  <si>
    <t>Rosé</t>
  </si>
  <si>
    <t>MH ROSE BT 1/3</t>
  </si>
  <si>
    <t>Sin filtrar</t>
  </si>
  <si>
    <t>MH 5E SIN FILTRAR 1/3 NR</t>
  </si>
  <si>
    <t>Blanca 0</t>
  </si>
  <si>
    <t>CORONA 0 CAJA 24 BOT 36CL</t>
  </si>
  <si>
    <t>00 Tos Sin Gluten</t>
  </si>
  <si>
    <t>MH 00 TOSTADA SG 1/3 NR</t>
  </si>
  <si>
    <t>MH RESERVA 1/3 SR</t>
  </si>
  <si>
    <t>FALTA</t>
  </si>
  <si>
    <t>Tinto de verano</t>
  </si>
  <si>
    <t>MARIANO TINTO VERANO 12 BOT 1/3</t>
  </si>
  <si>
    <t>Kalimotxo</t>
  </si>
  <si>
    <t>KALIMOTXO BARRIL 30L</t>
  </si>
  <si>
    <t>CACHIS TINTO V BARRIL 30L</t>
  </si>
  <si>
    <t>NATURA PET 50 x 35 BOT</t>
  </si>
  <si>
    <t>SDC 330 cl GAS 24 Botellas</t>
  </si>
  <si>
    <t>CORONITA CAJA 24 BOT 33 CL</t>
  </si>
  <si>
    <t>CACHIS SANGRIA BARRIL 30L</t>
  </si>
  <si>
    <t>Tinto Sangria</t>
  </si>
  <si>
    <t>MH 00 RUBIA 20L</t>
  </si>
  <si>
    <t>MH 00 RUBIA CAJA 24 RETOR 1/3</t>
  </si>
  <si>
    <t>GAMA DE CERVEZAS</t>
  </si>
  <si>
    <t>Categoría</t>
  </si>
  <si>
    <t>SM ESP BARRIL 30L</t>
  </si>
  <si>
    <t>MAGNA BARRIL 30L</t>
  </si>
  <si>
    <t>Autor Lager</t>
  </si>
  <si>
    <t>SALVE LAGER BARRIL 30L</t>
  </si>
  <si>
    <t>SALVE LUCIA BARRIL 30L</t>
  </si>
  <si>
    <t>Autor German Ale</t>
  </si>
  <si>
    <t>SALVE SIRIMIRI BARRIL 30L</t>
  </si>
  <si>
    <t>ALHAMBRA ESPECIAL BARRIL 30L</t>
  </si>
  <si>
    <t>ALHAMBRA RESERVA BARRIL 30L</t>
  </si>
  <si>
    <t>Especialidades</t>
  </si>
  <si>
    <t>SM 00 BARRIL 20L</t>
  </si>
  <si>
    <t>00 Tostada</t>
  </si>
  <si>
    <t>SM 00 TOSTADA BARRIL 20L</t>
  </si>
  <si>
    <t>Rubia Sin</t>
  </si>
  <si>
    <t>ALHAMBRA SIN BARRIL 30L</t>
  </si>
  <si>
    <t>SM RADLER BARRIL 20L</t>
  </si>
  <si>
    <t>SALVE PIKA RADLER BARRIL 30L</t>
  </si>
  <si>
    <t>ALHAMBRA RADLER BARRIL 30L</t>
  </si>
  <si>
    <t>SELECTA XV BARRIL 30L</t>
  </si>
  <si>
    <t>Autor Tostada</t>
  </si>
  <si>
    <t>SALVE TOSTADA BARRIL 30L</t>
  </si>
  <si>
    <t>ALHAMBRA ROJA BARRIL 20L</t>
  </si>
  <si>
    <t>Munchen</t>
  </si>
  <si>
    <t>SPATEN BOCH BARRIL 30L</t>
  </si>
  <si>
    <t>Autor American PA</t>
  </si>
  <si>
    <t>SALVE TXIRENE BARRIL 30L</t>
  </si>
  <si>
    <t>FRANZISKANER WEIS BARRIL 30L</t>
  </si>
  <si>
    <t>Alemania</t>
  </si>
  <si>
    <t>LOWENBRAU BARRIL 30L</t>
  </si>
  <si>
    <t>HOEGAARDEN WHITE BARRIL 20L</t>
  </si>
  <si>
    <t>Otros</t>
  </si>
  <si>
    <t>Tinto Gas</t>
  </si>
  <si>
    <t>SARANGO SAN BARRIL 30L</t>
  </si>
  <si>
    <t>SM ESP CAJA 24 RETOR 1/3</t>
  </si>
  <si>
    <t>SM ESP CAJA 30 RETOR 1/5</t>
  </si>
  <si>
    <t>SM ESP CAJA 24 BOTEL 1/3</t>
  </si>
  <si>
    <t>MAGNA CAJA 24 RETOR 1/3</t>
  </si>
  <si>
    <t>MAGNA CAJA 30 RETOR 1/5</t>
  </si>
  <si>
    <t>MAGNA CAJA 24 BOT 1/3</t>
  </si>
  <si>
    <t>Rubia Autor Lager</t>
  </si>
  <si>
    <t>SALVE LAGER CAJA 24 RETOR 1/3</t>
  </si>
  <si>
    <t>SALVE LAGER CAJA 24 BOT 1/3</t>
  </si>
  <si>
    <t>SALVE LUCIA CAJA 24 BOT 1/3</t>
  </si>
  <si>
    <t>ALHAMBRA ESP CAJA 24 RET 1/3</t>
  </si>
  <si>
    <t>ALHAMBRA ESP CAJA 30 RET 1/5</t>
  </si>
  <si>
    <t>ALHAMBRA RESERVA RET 24 BOT 30 CL</t>
  </si>
  <si>
    <t>ALHAMBRA RESERVA 24 BOT 1/3</t>
  </si>
  <si>
    <t>ALHAMBRA RESERVA 24 BOT 22,5 CL</t>
  </si>
  <si>
    <t>ALHAMBRA RESERVA 6 BOT 0,70 CL</t>
  </si>
  <si>
    <t>MAGNA 00 TOSTADA 24 RETOR 1/3</t>
  </si>
  <si>
    <t>SM 00 TOSTADA 24 RETOR 1/3</t>
  </si>
  <si>
    <t>SM 00 CAJA 24 RETOR 1/3</t>
  </si>
  <si>
    <t>SM 00 CAJA 30 RETOR 1/5</t>
  </si>
  <si>
    <t>ALHAMBRA SIN 24 RETOR 1/3</t>
  </si>
  <si>
    <t xml:space="preserve">Sin Radler </t>
  </si>
  <si>
    <t>SM 00 RADLER CAJA 24 BOT 1/3</t>
  </si>
  <si>
    <t>SM SIN GLUTEN CAJA 24 BOT 1/3</t>
  </si>
  <si>
    <t>SM RADLER CAJA 24 RETOR 1/3</t>
  </si>
  <si>
    <t>SALVE PIKA RAD CAJA 12 BOT 1/3</t>
  </si>
  <si>
    <t>ALHAMBRA RADLER 24 RET 1/3</t>
  </si>
  <si>
    <t>SELECTA XV CAJA 24 BOT 1/3</t>
  </si>
  <si>
    <t>SELECTA XV CAJA 24 RETOR 1/3</t>
  </si>
  <si>
    <t>Tostada Autor</t>
  </si>
  <si>
    <t>SALVE TOSTADA CAJA 24 BOT 1/3</t>
  </si>
  <si>
    <t>ALHAMBRA ROJA 24 BOT 1/3</t>
  </si>
  <si>
    <t>ALHAMBRA ROJA 6 BOT 0,70 CL</t>
  </si>
  <si>
    <t>SM IPA YAKIMA VALLEY 12 BOT 1/3</t>
  </si>
  <si>
    <t>ALHAMBRA IPA 12 BOT 1/3</t>
  </si>
  <si>
    <t>CORONITA CAJA 24 BOT 21 CL</t>
  </si>
  <si>
    <t>LOWENBRAU CAJA 24 BOT 1/3</t>
  </si>
  <si>
    <t>SPATEN HELL CAJA 20 BOT 1/2</t>
  </si>
  <si>
    <t xml:space="preserve">Barrica </t>
  </si>
  <si>
    <t>ALH NUM SALICORNIA 6 BOT 1/2</t>
  </si>
  <si>
    <t>ALH NUM MALAHUVA 6 BT 1/2</t>
  </si>
  <si>
    <t>ALH NUM AZAHAR 6 BT 1/2</t>
  </si>
  <si>
    <t>Tinto Verano</t>
  </si>
  <si>
    <t>CACHIS TINTO V CJ 12 BOT 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</si>
</sst>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#"/>
    <numFmt numFmtId="166" formatCode="#,###.00"/>
    <numFmt numFmtId="167" formatCode="#"/>
    <numFmt numFmtId="168" formatCode="#,###.000"/>
    <numFmt numFmtId="169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indexed="18"/>
      <name val="Arial"/>
      <family val="2"/>
    </font>
    <font>
      <b/>
      <i/>
      <sz val="11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b/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1" fillId="0" borderId="0"/>
    <xf numFmtId="164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1" fillId="0" borderId="0" applyFont="0" applyFill="0" applyBorder="0" applyAlignment="0" applyProtection="0"/>
  </cellStyleXfs>
  <cellXfs count="214">
    <xf numFmtId="0" fontId="0" fillId="0" borderId="0" xfId="0"/>
    <xf numFmtId="165" fontId="5" fillId="0" borderId="0" xfId="0" applyNumberFormat="1" applyFont="1"/>
    <xf numFmtId="166" fontId="6" fillId="0" borderId="0" xfId="0" applyNumberFormat="1" applyFont="1" applyAlignment="1">
      <alignment horizontal="center"/>
    </xf>
    <xf numFmtId="167" fontId="5" fillId="0" borderId="0" xfId="0" applyNumberFormat="1" applyFont="1"/>
    <xf numFmtId="165" fontId="1" fillId="2" borderId="6" xfId="0" applyNumberFormat="1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Alignment="1">
      <alignment horizontal="center" vertical="center" wrapText="1"/>
    </xf>
    <xf numFmtId="166" fontId="2" fillId="2" borderId="6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/>
    </xf>
    <xf numFmtId="165" fontId="7" fillId="3" borderId="6" xfId="0" applyNumberFormat="1" applyFont="1" applyFill="1" applyBorder="1" applyAlignment="1">
      <alignment horizontal="center" vertical="center" wrapText="1"/>
    </xf>
    <xf numFmtId="165" fontId="7" fillId="3" borderId="14" xfId="0" applyNumberFormat="1" applyFont="1" applyFill="1" applyBorder="1" applyAlignment="1">
      <alignment horizontal="center" vertical="center" wrapText="1"/>
    </xf>
    <xf numFmtId="165" fontId="7" fillId="3" borderId="15" xfId="0" applyNumberFormat="1" applyFont="1" applyFill="1" applyBorder="1" applyAlignment="1">
      <alignment horizontal="center" vertical="center" wrapText="1"/>
    </xf>
    <xf numFmtId="165" fontId="7" fillId="3" borderId="16" xfId="0" applyNumberFormat="1" applyFont="1" applyFill="1" applyBorder="1" applyAlignment="1">
      <alignment horizontal="center" vertical="center" wrapText="1"/>
    </xf>
    <xf numFmtId="168" fontId="8" fillId="0" borderId="8" xfId="0" applyNumberFormat="1" applyFont="1" applyBorder="1" applyAlignment="1">
      <alignment horizontal="center"/>
    </xf>
    <xf numFmtId="168" fontId="8" fillId="0" borderId="11" xfId="0" applyNumberFormat="1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166" fontId="8" fillId="0" borderId="12" xfId="0" applyNumberFormat="1" applyFont="1" applyBorder="1" applyAlignment="1">
      <alignment horizontal="center"/>
    </xf>
    <xf numFmtId="166" fontId="8" fillId="0" borderId="13" xfId="0" applyNumberFormat="1" applyFont="1" applyBorder="1" applyAlignment="1">
      <alignment horizontal="center"/>
    </xf>
    <xf numFmtId="167" fontId="3" fillId="3" borderId="6" xfId="0" applyNumberFormat="1" applyFont="1" applyFill="1" applyBorder="1" applyAlignment="1">
      <alignment horizontal="center"/>
    </xf>
    <xf numFmtId="165" fontId="3" fillId="3" borderId="6" xfId="0" applyNumberFormat="1" applyFont="1" applyFill="1" applyBorder="1" applyAlignment="1">
      <alignment horizontal="center"/>
    </xf>
    <xf numFmtId="167" fontId="5" fillId="0" borderId="18" xfId="0" applyNumberFormat="1" applyFont="1" applyBorder="1" applyAlignment="1">
      <alignment horizontal="center"/>
    </xf>
    <xf numFmtId="167" fontId="5" fillId="0" borderId="19" xfId="0" applyNumberFormat="1" applyFont="1" applyBorder="1" applyAlignment="1">
      <alignment horizontal="center"/>
    </xf>
    <xf numFmtId="167" fontId="5" fillId="0" borderId="20" xfId="0" applyNumberFormat="1" applyFont="1" applyBorder="1" applyAlignment="1">
      <alignment horizontal="center"/>
    </xf>
    <xf numFmtId="165" fontId="5" fillId="0" borderId="18" xfId="0" applyNumberFormat="1" applyFont="1" applyBorder="1"/>
    <xf numFmtId="165" fontId="5" fillId="0" borderId="19" xfId="0" applyNumberFormat="1" applyFont="1" applyBorder="1"/>
    <xf numFmtId="165" fontId="5" fillId="0" borderId="20" xfId="0" applyNumberFormat="1" applyFont="1" applyBorder="1"/>
    <xf numFmtId="167" fontId="5" fillId="0" borderId="6" xfId="0" applyNumberFormat="1" applyFont="1" applyBorder="1" applyAlignment="1">
      <alignment horizontal="center"/>
    </xf>
    <xf numFmtId="165" fontId="5" fillId="0" borderId="6" xfId="0" applyNumberFormat="1" applyFont="1" applyBorder="1"/>
    <xf numFmtId="166" fontId="6" fillId="0" borderId="6" xfId="0" applyNumberFormat="1" applyFont="1" applyBorder="1" applyAlignment="1">
      <alignment horizontal="center"/>
    </xf>
    <xf numFmtId="0" fontId="5" fillId="0" borderId="19" xfId="0" applyFont="1" applyBorder="1"/>
    <xf numFmtId="165" fontId="1" fillId="2" borderId="22" xfId="0" applyNumberFormat="1" applyFont="1" applyFill="1" applyBorder="1" applyAlignment="1">
      <alignment horizontal="center" vertical="center" wrapText="1"/>
    </xf>
    <xf numFmtId="167" fontId="3" fillId="3" borderId="22" xfId="0" applyNumberFormat="1" applyFont="1" applyFill="1" applyBorder="1" applyAlignment="1">
      <alignment horizontal="center"/>
    </xf>
    <xf numFmtId="167" fontId="5" fillId="0" borderId="24" xfId="0" applyNumberFormat="1" applyFont="1" applyBorder="1" applyAlignment="1">
      <alignment horizontal="center"/>
    </xf>
    <xf numFmtId="167" fontId="5" fillId="0" borderId="25" xfId="0" applyNumberFormat="1" applyFont="1" applyBorder="1" applyAlignment="1">
      <alignment horizontal="center"/>
    </xf>
    <xf numFmtId="167" fontId="5" fillId="0" borderId="26" xfId="0" applyNumberFormat="1" applyFont="1" applyBorder="1" applyAlignment="1">
      <alignment horizontal="center"/>
    </xf>
    <xf numFmtId="167" fontId="5" fillId="0" borderId="22" xfId="0" applyNumberFormat="1" applyFont="1" applyBorder="1" applyAlignment="1">
      <alignment horizontal="center"/>
    </xf>
    <xf numFmtId="165" fontId="3" fillId="3" borderId="22" xfId="0" applyNumberFormat="1" applyFont="1" applyFill="1" applyBorder="1" applyAlignment="1">
      <alignment horizontal="center"/>
    </xf>
    <xf numFmtId="165" fontId="3" fillId="3" borderId="6" xfId="0" applyNumberFormat="1" applyFont="1" applyFill="1" applyBorder="1" applyAlignment="1">
      <alignment horizontal="center" vertical="center"/>
    </xf>
    <xf numFmtId="0" fontId="5" fillId="0" borderId="20" xfId="0" applyFont="1" applyBorder="1"/>
    <xf numFmtId="165" fontId="4" fillId="3" borderId="23" xfId="0" applyNumberFormat="1" applyFont="1" applyFill="1" applyBorder="1"/>
    <xf numFmtId="165" fontId="1" fillId="2" borderId="2" xfId="0" applyNumberFormat="1" applyFont="1" applyFill="1" applyBorder="1" applyAlignment="1">
      <alignment horizontal="center" vertical="center" wrapText="1"/>
    </xf>
    <xf numFmtId="165" fontId="4" fillId="3" borderId="22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Alignment="1">
      <alignment horizontal="center"/>
    </xf>
    <xf numFmtId="167" fontId="5" fillId="0" borderId="11" xfId="0" applyNumberFormat="1" applyFont="1" applyBorder="1" applyAlignment="1">
      <alignment horizontal="center"/>
    </xf>
    <xf numFmtId="167" fontId="5" fillId="0" borderId="13" xfId="0" applyNumberFormat="1" applyFont="1" applyBorder="1" applyAlignment="1">
      <alignment horizontal="center"/>
    </xf>
    <xf numFmtId="167" fontId="5" fillId="0" borderId="39" xfId="0" applyNumberFormat="1" applyFont="1" applyBorder="1" applyAlignment="1">
      <alignment horizontal="center"/>
    </xf>
    <xf numFmtId="165" fontId="5" fillId="0" borderId="39" xfId="0" applyNumberFormat="1" applyFont="1" applyBorder="1"/>
    <xf numFmtId="166" fontId="1" fillId="2" borderId="23" xfId="0" applyNumberFormat="1" applyFont="1" applyFill="1" applyBorder="1" applyAlignment="1">
      <alignment horizontal="center" vertical="center" wrapText="1"/>
    </xf>
    <xf numFmtId="169" fontId="5" fillId="0" borderId="0" xfId="0" applyNumberFormat="1" applyFont="1"/>
    <xf numFmtId="4" fontId="5" fillId="0" borderId="0" xfId="0" applyNumberFormat="1" applyFont="1"/>
    <xf numFmtId="165" fontId="2" fillId="2" borderId="41" xfId="0" applyNumberFormat="1" applyFont="1" applyFill="1" applyBorder="1" applyAlignment="1">
      <alignment horizontal="center" vertical="center" wrapText="1"/>
    </xf>
    <xf numFmtId="2" fontId="7" fillId="3" borderId="41" xfId="0" applyNumberFormat="1" applyFont="1" applyFill="1" applyBorder="1" applyAlignment="1">
      <alignment vertical="center"/>
    </xf>
    <xf numFmtId="2" fontId="4" fillId="3" borderId="41" xfId="0" applyNumberFormat="1" applyFont="1" applyFill="1" applyBorder="1" applyAlignment="1">
      <alignment horizontal="center" vertical="center"/>
    </xf>
    <xf numFmtId="165" fontId="12" fillId="0" borderId="6" xfId="0" applyNumberFormat="1" applyFont="1" applyBorder="1"/>
    <xf numFmtId="10" fontId="6" fillId="0" borderId="6" xfId="0" applyNumberFormat="1" applyFont="1" applyBorder="1" applyAlignment="1">
      <alignment horizontal="center"/>
    </xf>
    <xf numFmtId="164" fontId="6" fillId="0" borderId="6" xfId="2" applyFont="1" applyBorder="1" applyAlignment="1">
      <alignment horizontal="center"/>
    </xf>
    <xf numFmtId="0" fontId="12" fillId="0" borderId="6" xfId="0" applyFont="1" applyBorder="1"/>
    <xf numFmtId="167" fontId="5" fillId="0" borderId="38" xfId="0" applyNumberFormat="1" applyFont="1" applyBorder="1" applyAlignment="1">
      <alignment horizontal="center"/>
    </xf>
    <xf numFmtId="167" fontId="12" fillId="0" borderId="35" xfId="0" applyNumberFormat="1" applyFont="1" applyBorder="1" applyAlignment="1">
      <alignment horizontal="center"/>
    </xf>
    <xf numFmtId="167" fontId="12" fillId="0" borderId="36" xfId="0" applyNumberFormat="1" applyFont="1" applyBorder="1" applyAlignment="1">
      <alignment horizontal="center"/>
    </xf>
    <xf numFmtId="167" fontId="12" fillId="0" borderId="37" xfId="0" applyNumberFormat="1" applyFont="1" applyBorder="1" applyAlignment="1">
      <alignment horizontal="center"/>
    </xf>
    <xf numFmtId="167" fontId="12" fillId="0" borderId="24" xfId="0" applyNumberFormat="1" applyFont="1" applyBorder="1" applyAlignment="1">
      <alignment horizontal="center"/>
    </xf>
    <xf numFmtId="167" fontId="12" fillId="0" borderId="25" xfId="0" applyNumberFormat="1" applyFont="1" applyBorder="1" applyAlignment="1">
      <alignment horizontal="center"/>
    </xf>
    <xf numFmtId="167" fontId="12" fillId="0" borderId="26" xfId="0" applyNumberFormat="1" applyFont="1" applyBorder="1" applyAlignment="1">
      <alignment horizontal="center"/>
    </xf>
    <xf numFmtId="167" fontId="5" fillId="0" borderId="35" xfId="0" applyNumberFormat="1" applyFont="1" applyBorder="1" applyAlignment="1">
      <alignment horizontal="center"/>
    </xf>
    <xf numFmtId="167" fontId="5" fillId="0" borderId="36" xfId="0" applyNumberFormat="1" applyFont="1" applyBorder="1" applyAlignment="1">
      <alignment horizontal="center"/>
    </xf>
    <xf numFmtId="167" fontId="5" fillId="0" borderId="37" xfId="0" applyNumberFormat="1" applyFont="1" applyBorder="1" applyAlignment="1">
      <alignment horizontal="center"/>
    </xf>
    <xf numFmtId="166" fontId="8" fillId="0" borderId="18" xfId="0" applyNumberFormat="1" applyFont="1" applyBorder="1" applyAlignment="1">
      <alignment horizontal="center"/>
    </xf>
    <xf numFmtId="166" fontId="8" fillId="0" borderId="19" xfId="0" applyNumberFormat="1" applyFont="1" applyBorder="1" applyAlignment="1">
      <alignment horizontal="center"/>
    </xf>
    <xf numFmtId="166" fontId="8" fillId="0" borderId="20" xfId="0" applyNumberFormat="1" applyFont="1" applyBorder="1" applyAlignment="1">
      <alignment horizontal="center"/>
    </xf>
    <xf numFmtId="165" fontId="5" fillId="0" borderId="19" xfId="0" applyNumberFormat="1" applyFont="1" applyBorder="1" applyAlignment="1">
      <alignment horizontal="left"/>
    </xf>
    <xf numFmtId="165" fontId="12" fillId="0" borderId="18" xfId="0" applyNumberFormat="1" applyFont="1" applyBorder="1"/>
    <xf numFmtId="165" fontId="12" fillId="0" borderId="19" xfId="0" applyNumberFormat="1" applyFont="1" applyBorder="1"/>
    <xf numFmtId="165" fontId="12" fillId="0" borderId="20" xfId="0" applyNumberFormat="1" applyFont="1" applyBorder="1"/>
    <xf numFmtId="166" fontId="6" fillId="0" borderId="11" xfId="0" applyNumberFormat="1" applyFont="1" applyBorder="1" applyAlignment="1">
      <alignment horizontal="center"/>
    </xf>
    <xf numFmtId="166" fontId="6" fillId="0" borderId="13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166" fontId="2" fillId="2" borderId="37" xfId="0" applyNumberFormat="1" applyFont="1" applyFill="1" applyBorder="1" applyAlignment="1">
      <alignment horizontal="center" vertical="center" wrapText="1"/>
    </xf>
    <xf numFmtId="166" fontId="2" fillId="2" borderId="13" xfId="0" applyNumberFormat="1" applyFont="1" applyFill="1" applyBorder="1" applyAlignment="1">
      <alignment horizontal="center" vertical="center" wrapText="1"/>
    </xf>
    <xf numFmtId="166" fontId="2" fillId="2" borderId="6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166" fontId="2" fillId="2" borderId="30" xfId="0" applyNumberFormat="1" applyFont="1" applyFill="1" applyBorder="1" applyAlignment="1">
      <alignment horizontal="center" vertical="center" wrapText="1"/>
    </xf>
    <xf numFmtId="166" fontId="2" fillId="2" borderId="31" xfId="0" applyNumberFormat="1" applyFont="1" applyFill="1" applyBorder="1" applyAlignment="1">
      <alignment horizontal="center" vertical="center" wrapText="1"/>
    </xf>
    <xf numFmtId="166" fontId="2" fillId="2" borderId="32" xfId="0" applyNumberFormat="1" applyFont="1" applyFill="1" applyBorder="1" applyAlignment="1">
      <alignment horizontal="center" vertical="center" wrapText="1"/>
    </xf>
    <xf numFmtId="166" fontId="6" fillId="0" borderId="29" xfId="0" applyNumberFormat="1" applyFont="1" applyBorder="1" applyAlignment="1">
      <alignment horizontal="center"/>
    </xf>
    <xf numFmtId="166" fontId="6" fillId="0" borderId="33" xfId="0" applyNumberFormat="1" applyFont="1" applyBorder="1" applyAlignment="1">
      <alignment horizontal="center"/>
    </xf>
    <xf numFmtId="166" fontId="6" fillId="0" borderId="34" xfId="0" applyNumberFormat="1" applyFont="1" applyBorder="1" applyAlignment="1">
      <alignment horizontal="center"/>
    </xf>
    <xf numFmtId="166" fontId="6" fillId="0" borderId="23" xfId="0" applyNumberFormat="1" applyFont="1" applyBorder="1" applyAlignment="1">
      <alignment horizontal="center"/>
    </xf>
    <xf numFmtId="2" fontId="6" fillId="0" borderId="33" xfId="0" applyNumberFormat="1" applyFont="1" applyBorder="1" applyAlignment="1">
      <alignment horizontal="center" vertical="center"/>
    </xf>
    <xf numFmtId="166" fontId="6" fillId="0" borderId="45" xfId="0" applyNumberFormat="1" applyFont="1" applyBorder="1" applyAlignment="1">
      <alignment horizontal="center"/>
    </xf>
    <xf numFmtId="166" fontId="2" fillId="5" borderId="2" xfId="1" applyNumberFormat="1" applyFont="1" applyFill="1" applyBorder="1" applyAlignment="1">
      <alignment horizontal="center" vertical="center" wrapText="1"/>
    </xf>
    <xf numFmtId="0" fontId="11" fillId="0" borderId="0" xfId="1"/>
    <xf numFmtId="0" fontId="11" fillId="0" borderId="0" xfId="1" applyAlignment="1">
      <alignment horizontal="center" vertical="center" wrapText="1"/>
    </xf>
    <xf numFmtId="2" fontId="14" fillId="0" borderId="0" xfId="1" applyNumberFormat="1" applyFont="1" applyAlignment="1">
      <alignment horizontal="center"/>
    </xf>
    <xf numFmtId="0" fontId="1" fillId="0" borderId="0" xfId="1" applyFont="1"/>
    <xf numFmtId="0" fontId="15" fillId="0" borderId="0" xfId="1" applyFont="1" applyAlignment="1">
      <alignment horizontal="center"/>
    </xf>
    <xf numFmtId="0" fontId="16" fillId="0" borderId="0" xfId="1" applyFont="1"/>
    <xf numFmtId="0" fontId="9" fillId="0" borderId="0" xfId="1" applyFont="1"/>
    <xf numFmtId="0" fontId="17" fillId="0" borderId="0" xfId="1" applyFont="1" applyAlignment="1">
      <alignment horizontal="center"/>
    </xf>
    <xf numFmtId="0" fontId="17" fillId="0" borderId="0" xfId="1" applyFont="1"/>
    <xf numFmtId="165" fontId="1" fillId="2" borderId="22" xfId="1" applyNumberFormat="1" applyFont="1" applyFill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 vertical="center" wrapText="1"/>
    </xf>
    <xf numFmtId="167" fontId="5" fillId="0" borderId="19" xfId="1" applyNumberFormat="1" applyFont="1" applyBorder="1" applyAlignment="1">
      <alignment horizontal="center"/>
    </xf>
    <xf numFmtId="165" fontId="5" fillId="0" borderId="19" xfId="1" applyNumberFormat="1" applyFont="1" applyBorder="1" applyAlignment="1">
      <alignment horizontal="left"/>
    </xf>
    <xf numFmtId="0" fontId="5" fillId="0" borderId="7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167" fontId="5" fillId="0" borderId="28" xfId="1" applyNumberFormat="1" applyFont="1" applyBorder="1" applyAlignment="1">
      <alignment horizontal="center"/>
    </xf>
    <xf numFmtId="166" fontId="6" fillId="0" borderId="4" xfId="1" applyNumberFormat="1" applyFont="1" applyBorder="1" applyAlignment="1">
      <alignment horizontal="center"/>
    </xf>
    <xf numFmtId="166" fontId="1" fillId="2" borderId="6" xfId="1" applyNumberFormat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center"/>
    </xf>
    <xf numFmtId="165" fontId="3" fillId="3" borderId="18" xfId="1" applyNumberFormat="1" applyFont="1" applyFill="1" applyBorder="1" applyAlignment="1">
      <alignment horizontal="center" vertical="center"/>
    </xf>
    <xf numFmtId="2" fontId="11" fillId="0" borderId="0" xfId="1" applyNumberFormat="1"/>
    <xf numFmtId="165" fontId="3" fillId="3" borderId="20" xfId="1" applyNumberFormat="1" applyFont="1" applyFill="1" applyBorder="1" applyAlignment="1">
      <alignment horizontal="center"/>
    </xf>
    <xf numFmtId="165" fontId="3" fillId="3" borderId="34" xfId="1" applyNumberFormat="1" applyFont="1" applyFill="1" applyBorder="1" applyAlignment="1">
      <alignment horizontal="center"/>
    </xf>
    <xf numFmtId="0" fontId="5" fillId="0" borderId="1" xfId="1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7" fontId="5" fillId="0" borderId="1" xfId="1" applyNumberFormat="1" applyFont="1" applyBorder="1" applyAlignment="1">
      <alignment horizontal="center"/>
    </xf>
    <xf numFmtId="167" fontId="5" fillId="0" borderId="12" xfId="1" applyNumberFormat="1" applyFont="1" applyBorder="1" applyAlignment="1">
      <alignment horizontal="center"/>
    </xf>
    <xf numFmtId="165" fontId="5" fillId="0" borderId="10" xfId="1" applyNumberFormat="1" applyFont="1" applyBorder="1"/>
    <xf numFmtId="0" fontId="5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167" fontId="5" fillId="0" borderId="10" xfId="1" applyNumberFormat="1" applyFont="1" applyBorder="1" applyAlignment="1">
      <alignment horizontal="center"/>
    </xf>
    <xf numFmtId="165" fontId="3" fillId="3" borderId="24" xfId="1" applyNumberFormat="1" applyFont="1" applyFill="1" applyBorder="1" applyAlignment="1">
      <alignment horizontal="center" vertical="center"/>
    </xf>
    <xf numFmtId="165" fontId="3" fillId="3" borderId="26" xfId="1" applyNumberFormat="1" applyFont="1" applyFill="1" applyBorder="1" applyAlignment="1">
      <alignment horizontal="center"/>
    </xf>
    <xf numFmtId="165" fontId="3" fillId="3" borderId="25" xfId="1" applyNumberFormat="1" applyFont="1" applyFill="1" applyBorder="1" applyAlignment="1">
      <alignment horizontal="center"/>
    </xf>
    <xf numFmtId="165" fontId="3" fillId="3" borderId="19" xfId="1" applyNumberFormat="1" applyFont="1" applyFill="1" applyBorder="1" applyAlignment="1">
      <alignment horizontal="center"/>
    </xf>
    <xf numFmtId="165" fontId="5" fillId="0" borderId="1" xfId="1" applyNumberFormat="1" applyFont="1" applyBorder="1" applyAlignment="1">
      <alignment horizontal="left"/>
    </xf>
    <xf numFmtId="165" fontId="5" fillId="0" borderId="1" xfId="1" applyNumberFormat="1" applyFont="1" applyBorder="1"/>
    <xf numFmtId="0" fontId="5" fillId="0" borderId="1" xfId="1" applyFont="1" applyBorder="1" applyAlignment="1">
      <alignment horizontal="left"/>
    </xf>
    <xf numFmtId="165" fontId="5" fillId="0" borderId="12" xfId="1" applyNumberFormat="1" applyFont="1" applyBorder="1" applyAlignment="1">
      <alignment horizontal="left"/>
    </xf>
    <xf numFmtId="165" fontId="3" fillId="3" borderId="33" xfId="1" applyNumberFormat="1" applyFont="1" applyFill="1" applyBorder="1" applyAlignment="1">
      <alignment horizontal="center"/>
    </xf>
    <xf numFmtId="167" fontId="5" fillId="0" borderId="25" xfId="1" applyNumberFormat="1" applyFont="1" applyBorder="1" applyAlignment="1">
      <alignment horizontal="center"/>
    </xf>
    <xf numFmtId="167" fontId="5" fillId="0" borderId="27" xfId="1" applyNumberFormat="1" applyFont="1" applyBorder="1" applyAlignment="1">
      <alignment horizont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166" fontId="2" fillId="5" borderId="21" xfId="1" applyNumberFormat="1" applyFont="1" applyFill="1" applyBorder="1" applyAlignment="1">
      <alignment horizontal="center" vertical="center" wrapText="1"/>
    </xf>
    <xf numFmtId="166" fontId="1" fillId="2" borderId="23" xfId="1" applyNumberFormat="1" applyFont="1" applyFill="1" applyBorder="1" applyAlignment="1">
      <alignment horizontal="center" vertical="center" wrapText="1"/>
    </xf>
    <xf numFmtId="166" fontId="2" fillId="5" borderId="3" xfId="1" applyNumberFormat="1" applyFont="1" applyFill="1" applyBorder="1" applyAlignment="1">
      <alignment horizontal="center" vertical="center" wrapText="1"/>
    </xf>
    <xf numFmtId="0" fontId="11" fillId="0" borderId="0" xfId="1" applyBorder="1"/>
    <xf numFmtId="0" fontId="5" fillId="0" borderId="0" xfId="1" applyFont="1" applyBorder="1"/>
    <xf numFmtId="165" fontId="3" fillId="3" borderId="29" xfId="1" applyNumberFormat="1" applyFont="1" applyFill="1" applyBorder="1" applyAlignment="1">
      <alignment horizontal="center" vertical="center"/>
    </xf>
    <xf numFmtId="2" fontId="6" fillId="0" borderId="9" xfId="1" applyNumberFormat="1" applyFont="1" applyBorder="1" applyAlignment="1">
      <alignment horizontal="center" vertical="center"/>
    </xf>
    <xf numFmtId="2" fontId="6" fillId="0" borderId="4" xfId="1" applyNumberFormat="1" applyFont="1" applyBorder="1" applyAlignment="1">
      <alignment horizontal="center" vertical="center"/>
    </xf>
    <xf numFmtId="2" fontId="6" fillId="0" borderId="29" xfId="1" applyNumberFormat="1" applyFont="1" applyBorder="1" applyAlignment="1">
      <alignment horizontal="center" vertical="center"/>
    </xf>
    <xf numFmtId="2" fontId="6" fillId="0" borderId="33" xfId="1" applyNumberFormat="1" applyFont="1" applyBorder="1" applyAlignment="1">
      <alignment horizontal="center" vertical="center"/>
    </xf>
    <xf numFmtId="167" fontId="5" fillId="0" borderId="36" xfId="1" applyNumberFormat="1" applyFont="1" applyBorder="1" applyAlignment="1">
      <alignment horizontal="center"/>
    </xf>
    <xf numFmtId="166" fontId="6" fillId="0" borderId="33" xfId="1" applyNumberFormat="1" applyFont="1" applyBorder="1" applyAlignment="1">
      <alignment horizontal="center"/>
    </xf>
    <xf numFmtId="2" fontId="6" fillId="0" borderId="33" xfId="1" applyNumberFormat="1" applyFont="1" applyBorder="1" applyAlignment="1">
      <alignment horizontal="center"/>
    </xf>
    <xf numFmtId="167" fontId="5" fillId="0" borderId="37" xfId="1" applyNumberFormat="1" applyFont="1" applyBorder="1" applyAlignment="1">
      <alignment horizontal="center"/>
    </xf>
    <xf numFmtId="2" fontId="6" fillId="0" borderId="3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65" fontId="5" fillId="0" borderId="28" xfId="1" applyNumberFormat="1" applyFont="1" applyBorder="1" applyAlignment="1">
      <alignment horizontal="left"/>
    </xf>
    <xf numFmtId="2" fontId="6" fillId="0" borderId="5" xfId="1" applyNumberFormat="1" applyFont="1" applyBorder="1" applyAlignment="1">
      <alignment horizontal="center"/>
    </xf>
    <xf numFmtId="0" fontId="11" fillId="0" borderId="0" xfId="1"/>
    <xf numFmtId="0" fontId="11" fillId="0" borderId="0" xfId="1" applyAlignment="1">
      <alignment horizontal="center" vertical="center" wrapText="1"/>
    </xf>
    <xf numFmtId="0" fontId="1" fillId="0" borderId="0" xfId="1" applyFont="1"/>
    <xf numFmtId="0" fontId="11" fillId="0" borderId="0" xfId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/>
    <xf numFmtId="0" fontId="17" fillId="0" borderId="0" xfId="1" applyFont="1" applyAlignment="1">
      <alignment horizontal="center"/>
    </xf>
    <xf numFmtId="0" fontId="17" fillId="0" borderId="0" xfId="1" applyFont="1"/>
    <xf numFmtId="0" fontId="5" fillId="0" borderId="36" xfId="1" applyFont="1" applyBorder="1" applyAlignment="1">
      <alignment horizontal="center" vertical="center"/>
    </xf>
    <xf numFmtId="165" fontId="3" fillId="3" borderId="22" xfId="1" applyNumberFormat="1" applyFont="1" applyFill="1" applyBorder="1" applyAlignment="1">
      <alignment horizontal="center"/>
    </xf>
    <xf numFmtId="165" fontId="3" fillId="3" borderId="6" xfId="1" applyNumberFormat="1" applyFont="1" applyFill="1" applyBorder="1" applyAlignment="1">
      <alignment horizontal="center"/>
    </xf>
    <xf numFmtId="167" fontId="5" fillId="0" borderId="19" xfId="1" applyNumberFormat="1" applyFont="1" applyBorder="1" applyAlignment="1">
      <alignment horizontal="center"/>
    </xf>
    <xf numFmtId="165" fontId="5" fillId="0" borderId="19" xfId="1" applyNumberFormat="1" applyFont="1" applyBorder="1"/>
    <xf numFmtId="167" fontId="5" fillId="0" borderId="20" xfId="1" applyNumberFormat="1" applyFont="1" applyBorder="1" applyAlignment="1">
      <alignment horizontal="center"/>
    </xf>
    <xf numFmtId="165" fontId="5" fillId="0" borderId="20" xfId="1" applyNumberFormat="1" applyFont="1" applyBorder="1"/>
    <xf numFmtId="165" fontId="1" fillId="2" borderId="18" xfId="1" applyNumberFormat="1" applyFont="1" applyFill="1" applyBorder="1" applyAlignment="1">
      <alignment horizontal="center" vertical="center" wrapText="1"/>
    </xf>
    <xf numFmtId="166" fontId="1" fillId="2" borderId="18" xfId="1" applyNumberFormat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8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165" fontId="1" fillId="2" borderId="24" xfId="1" applyNumberFormat="1" applyFont="1" applyFill="1" applyBorder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/>
    </xf>
    <xf numFmtId="166" fontId="6" fillId="0" borderId="12" xfId="1" applyNumberFormat="1" applyFont="1" applyBorder="1" applyAlignment="1">
      <alignment horizontal="center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left" vertical="center"/>
    </xf>
    <xf numFmtId="167" fontId="3" fillId="3" borderId="22" xfId="1" applyNumberFormat="1" applyFont="1" applyFill="1" applyBorder="1" applyAlignment="1">
      <alignment horizontal="center"/>
    </xf>
    <xf numFmtId="167" fontId="3" fillId="3" borderId="6" xfId="1" applyNumberFormat="1" applyFont="1" applyFill="1" applyBorder="1" applyAlignment="1">
      <alignment horizontal="center"/>
    </xf>
    <xf numFmtId="166" fontId="2" fillId="5" borderId="3" xfId="1" applyNumberFormat="1" applyFont="1" applyFill="1" applyBorder="1" applyAlignment="1">
      <alignment horizontal="center" vertical="center" wrapText="1"/>
    </xf>
    <xf numFmtId="165" fontId="5" fillId="4" borderId="19" xfId="1" applyNumberFormat="1" applyFont="1" applyFill="1" applyBorder="1"/>
    <xf numFmtId="167" fontId="5" fillId="0" borderId="25" xfId="1" applyNumberFormat="1" applyFont="1" applyBorder="1" applyAlignment="1">
      <alignment horizont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167" fontId="5" fillId="0" borderId="26" xfId="1" applyNumberFormat="1" applyFont="1" applyBorder="1" applyAlignment="1">
      <alignment horizontal="center"/>
    </xf>
    <xf numFmtId="0" fontId="5" fillId="0" borderId="22" xfId="1" applyFont="1" applyBorder="1" applyAlignment="1">
      <alignment horizontal="center" vertical="center"/>
    </xf>
    <xf numFmtId="2" fontId="6" fillId="4" borderId="8" xfId="1" applyNumberFormat="1" applyFont="1" applyFill="1" applyBorder="1" applyAlignment="1">
      <alignment horizontal="center" vertical="center"/>
    </xf>
    <xf numFmtId="167" fontId="5" fillId="0" borderId="42" xfId="1" applyNumberFormat="1" applyFont="1" applyBorder="1" applyAlignment="1">
      <alignment horizontal="center"/>
    </xf>
    <xf numFmtId="167" fontId="5" fillId="0" borderId="43" xfId="1" applyNumberFormat="1" applyFont="1" applyBorder="1" applyAlignment="1">
      <alignment horizontal="center"/>
    </xf>
    <xf numFmtId="165" fontId="5" fillId="0" borderId="43" xfId="1" applyNumberFormat="1" applyFont="1" applyBorder="1"/>
    <xf numFmtId="0" fontId="5" fillId="0" borderId="46" xfId="1" applyFont="1" applyBorder="1" applyAlignment="1">
      <alignment horizontal="center"/>
    </xf>
    <xf numFmtId="0" fontId="5" fillId="0" borderId="44" xfId="1" applyFont="1" applyBorder="1" applyAlignment="1">
      <alignment horizontal="center"/>
    </xf>
    <xf numFmtId="0" fontId="5" fillId="0" borderId="17" xfId="1" applyFont="1" applyBorder="1"/>
    <xf numFmtId="2" fontId="6" fillId="0" borderId="18" xfId="1" applyNumberFormat="1" applyFont="1" applyBorder="1" applyAlignment="1">
      <alignment horizontal="center" vertical="center"/>
    </xf>
    <xf numFmtId="2" fontId="6" fillId="0" borderId="8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2" fontId="6" fillId="0" borderId="20" xfId="1" applyNumberFormat="1" applyFont="1" applyBorder="1" applyAlignment="1">
      <alignment horizontal="center" vertical="center"/>
    </xf>
    <xf numFmtId="166" fontId="6" fillId="0" borderId="40" xfId="1" applyNumberFormat="1" applyFont="1" applyBorder="1" applyAlignment="1">
      <alignment horizontal="center"/>
    </xf>
    <xf numFmtId="166" fontId="6" fillId="0" borderId="44" xfId="1" applyNumberFormat="1" applyFont="1" applyBorder="1" applyAlignment="1">
      <alignment horizontal="center"/>
    </xf>
  </cellXfs>
  <cellStyles count="8">
    <cellStyle name="Millares" xfId="2" builtinId="3"/>
    <cellStyle name="Millares 2" xfId="5" xr:uid="{D3F0424B-B2F6-46AC-8D76-9E3BE7E0DCA8}"/>
    <cellStyle name="Millares 3" xfId="7" xr:uid="{638F16D4-6D02-41C4-8A20-E265C551BDFF}"/>
    <cellStyle name="Normal" xfId="0" builtinId="0"/>
    <cellStyle name="Normal 2" xfId="1" xr:uid="{00000000-0005-0000-0000-000002000000}"/>
    <cellStyle name="Normal 2 2" xfId="4" xr:uid="{664B1816-E732-40F9-96D8-BC17F7CB8056}"/>
    <cellStyle name="Normal 3" xfId="6" xr:uid="{185C9547-5820-4B5B-BA10-EDE358D6918C}"/>
    <cellStyle name="Porcentaje 2" xfId="3" xr:uid="{387603E8-0C81-410A-9E19-7FA077CCEC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58CD8-D5B6-486F-A645-BA0BD5F097CE}">
  <dimension ref="A1:PN53"/>
  <sheetViews>
    <sheetView workbookViewId="0">
      <selection activeCell="G12" sqref="G12"/>
    </sheetView>
  </sheetViews>
  <sheetFormatPr baseColWidth="10" defaultRowHeight="14.5" x14ac:dyDescent="0.35"/>
  <cols>
    <col min="3" max="3" width="19.1796875" customWidth="1"/>
    <col min="4" max="4" width="29" customWidth="1"/>
  </cols>
  <sheetData>
    <row r="1" spans="1:430" x14ac:dyDescent="0.35">
      <c r="A1" s="93"/>
      <c r="B1" s="92" t="s">
        <v>140</v>
      </c>
      <c r="C1" s="142"/>
      <c r="D1" s="142"/>
      <c r="E1" s="140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  <c r="IW1" s="93"/>
      <c r="IX1" s="93"/>
      <c r="IY1" s="93"/>
      <c r="IZ1" s="93"/>
      <c r="JA1" s="93"/>
      <c r="JB1" s="93"/>
      <c r="JC1" s="93"/>
      <c r="JD1" s="93"/>
      <c r="JE1" s="93"/>
      <c r="JF1" s="93"/>
      <c r="JG1" s="93"/>
      <c r="JH1" s="93"/>
      <c r="JI1" s="93"/>
      <c r="JJ1" s="93"/>
      <c r="JK1" s="93"/>
      <c r="JL1" s="93"/>
      <c r="JM1" s="93"/>
      <c r="JN1" s="93"/>
      <c r="JO1" s="93"/>
      <c r="JP1" s="93"/>
      <c r="JQ1" s="93"/>
      <c r="JR1" s="93"/>
      <c r="JS1" s="93"/>
      <c r="JT1" s="93"/>
      <c r="JU1" s="93"/>
      <c r="JV1" s="93"/>
      <c r="JW1" s="93"/>
      <c r="JX1" s="93"/>
      <c r="JY1" s="93"/>
      <c r="JZ1" s="93"/>
      <c r="KA1" s="93"/>
      <c r="KB1" s="93"/>
      <c r="KC1" s="93"/>
      <c r="KD1" s="93"/>
      <c r="KE1" s="93"/>
      <c r="KF1" s="93"/>
      <c r="KG1" s="93"/>
      <c r="KH1" s="93"/>
      <c r="KI1" s="93"/>
      <c r="KJ1" s="93"/>
      <c r="KK1" s="93"/>
      <c r="KL1" s="93"/>
      <c r="KM1" s="93"/>
      <c r="KN1" s="93"/>
      <c r="KO1" s="93"/>
      <c r="KP1" s="93"/>
      <c r="KQ1" s="93"/>
      <c r="KR1" s="93"/>
      <c r="KS1" s="93"/>
      <c r="KT1" s="93"/>
      <c r="KU1" s="93"/>
      <c r="KV1" s="93"/>
      <c r="KW1" s="93"/>
      <c r="KX1" s="93"/>
      <c r="KY1" s="93"/>
      <c r="KZ1" s="93"/>
      <c r="LA1" s="93"/>
      <c r="LB1" s="93"/>
      <c r="LC1" s="93"/>
      <c r="LD1" s="93"/>
      <c r="LE1" s="93"/>
      <c r="LF1" s="93"/>
      <c r="LG1" s="93"/>
      <c r="LH1" s="93"/>
      <c r="LI1" s="93"/>
      <c r="LJ1" s="93"/>
      <c r="LK1" s="93"/>
      <c r="LL1" s="93"/>
      <c r="LM1" s="93"/>
      <c r="LN1" s="93"/>
      <c r="LO1" s="93"/>
      <c r="LP1" s="93"/>
      <c r="LQ1" s="93"/>
      <c r="LR1" s="93"/>
      <c r="LS1" s="93"/>
      <c r="LT1" s="93"/>
      <c r="LU1" s="93"/>
      <c r="LV1" s="93"/>
      <c r="LW1" s="93"/>
      <c r="LX1" s="93"/>
      <c r="LY1" s="93"/>
      <c r="LZ1" s="93"/>
      <c r="MA1" s="93"/>
      <c r="MB1" s="93"/>
      <c r="MC1" s="93"/>
      <c r="MD1" s="93"/>
      <c r="ME1" s="93"/>
      <c r="MF1" s="93"/>
      <c r="MG1" s="93"/>
      <c r="MH1" s="93"/>
      <c r="MI1" s="93"/>
      <c r="MJ1" s="93"/>
      <c r="MK1" s="93"/>
      <c r="ML1" s="93"/>
      <c r="MM1" s="93"/>
      <c r="MN1" s="93"/>
      <c r="MO1" s="93"/>
      <c r="MP1" s="93"/>
      <c r="MQ1" s="93"/>
      <c r="MR1" s="93"/>
      <c r="MS1" s="93"/>
      <c r="MT1" s="93"/>
      <c r="MU1" s="93"/>
      <c r="MV1" s="93"/>
      <c r="MW1" s="93"/>
      <c r="MX1" s="93"/>
      <c r="MY1" s="93"/>
      <c r="MZ1" s="93"/>
      <c r="NA1" s="93"/>
      <c r="NB1" s="93"/>
      <c r="NC1" s="93"/>
      <c r="ND1" s="93"/>
      <c r="NE1" s="93"/>
      <c r="NF1" s="93"/>
      <c r="NG1" s="93"/>
      <c r="NH1" s="93"/>
      <c r="NI1" s="93"/>
      <c r="NJ1" s="93"/>
      <c r="NK1" s="93"/>
      <c r="NL1" s="93"/>
      <c r="NM1" s="93"/>
      <c r="NN1" s="93"/>
      <c r="NO1" s="93"/>
      <c r="NP1" s="93"/>
      <c r="NQ1" s="93"/>
      <c r="NR1" s="93"/>
      <c r="NS1" s="93"/>
      <c r="NT1" s="93"/>
      <c r="NU1" s="93"/>
      <c r="NV1" s="93"/>
      <c r="NW1" s="93"/>
      <c r="NX1" s="93"/>
      <c r="NY1" s="93"/>
      <c r="NZ1" s="93"/>
      <c r="OA1" s="93"/>
      <c r="OB1" s="93"/>
      <c r="OC1" s="93"/>
      <c r="OD1" s="93"/>
      <c r="OE1" s="93"/>
      <c r="OF1" s="93"/>
      <c r="OG1" s="93"/>
      <c r="OH1" s="93"/>
      <c r="OI1" s="93"/>
      <c r="OJ1" s="93"/>
      <c r="OK1" s="93"/>
      <c r="OL1" s="93"/>
      <c r="OM1" s="93"/>
      <c r="ON1" s="93"/>
      <c r="OO1" s="93"/>
      <c r="OP1" s="93"/>
      <c r="OQ1" s="93"/>
      <c r="OR1" s="93"/>
      <c r="OS1" s="93"/>
      <c r="OT1" s="93"/>
      <c r="OU1" s="93"/>
      <c r="OV1" s="93"/>
      <c r="OW1" s="93"/>
      <c r="OX1" s="93"/>
      <c r="OY1" s="93"/>
      <c r="OZ1" s="93"/>
      <c r="PA1" s="93"/>
      <c r="PB1" s="93"/>
      <c r="PC1" s="93"/>
      <c r="PD1" s="93"/>
      <c r="PE1" s="93"/>
      <c r="PF1" s="93"/>
      <c r="PG1" s="93"/>
      <c r="PH1" s="93"/>
      <c r="PI1" s="93"/>
      <c r="PJ1" s="93"/>
      <c r="PK1" s="93"/>
      <c r="PL1" s="93"/>
      <c r="PM1" s="93"/>
      <c r="PN1" s="93"/>
    </row>
    <row r="2" spans="1:430" ht="23" x14ac:dyDescent="0.35">
      <c r="A2" s="94"/>
      <c r="B2" s="102" t="s">
        <v>1</v>
      </c>
      <c r="C2" s="104" t="s">
        <v>141</v>
      </c>
      <c r="D2" s="111" t="s">
        <v>31</v>
      </c>
      <c r="E2" s="141" t="s">
        <v>100</v>
      </c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  <c r="IW2" s="94"/>
      <c r="IX2" s="94"/>
      <c r="IY2" s="94"/>
      <c r="IZ2" s="94"/>
      <c r="JA2" s="94"/>
      <c r="JB2" s="94"/>
      <c r="JC2" s="94"/>
      <c r="JD2" s="94"/>
      <c r="JE2" s="94"/>
      <c r="JF2" s="94"/>
      <c r="JG2" s="94"/>
      <c r="JH2" s="94"/>
      <c r="JI2" s="94"/>
      <c r="JJ2" s="94"/>
      <c r="JK2" s="94"/>
      <c r="JL2" s="94"/>
      <c r="JM2" s="94"/>
      <c r="JN2" s="94"/>
      <c r="JO2" s="94"/>
      <c r="JP2" s="94"/>
      <c r="JQ2" s="94"/>
      <c r="JR2" s="94"/>
      <c r="JS2" s="94"/>
      <c r="JT2" s="94"/>
      <c r="JU2" s="94"/>
      <c r="JV2" s="94"/>
      <c r="JW2" s="94"/>
      <c r="JX2" s="94"/>
      <c r="JY2" s="94"/>
      <c r="JZ2" s="94"/>
      <c r="KA2" s="94"/>
      <c r="KB2" s="94"/>
      <c r="KC2" s="94"/>
      <c r="KD2" s="94"/>
      <c r="KE2" s="94"/>
      <c r="KF2" s="94"/>
      <c r="KG2" s="94"/>
      <c r="KH2" s="94"/>
      <c r="KI2" s="94"/>
      <c r="KJ2" s="94"/>
      <c r="KK2" s="94"/>
      <c r="KL2" s="94"/>
      <c r="KM2" s="94"/>
      <c r="KN2" s="94"/>
      <c r="KO2" s="94"/>
      <c r="KP2" s="94"/>
      <c r="KQ2" s="94"/>
      <c r="KR2" s="94"/>
      <c r="KS2" s="94"/>
      <c r="KT2" s="94"/>
      <c r="KU2" s="94"/>
      <c r="KV2" s="94"/>
      <c r="KW2" s="94"/>
      <c r="KX2" s="94"/>
      <c r="KY2" s="94"/>
      <c r="KZ2" s="94"/>
      <c r="LA2" s="94"/>
      <c r="LB2" s="94"/>
      <c r="LC2" s="94"/>
      <c r="LD2" s="94"/>
      <c r="LE2" s="94"/>
      <c r="LF2" s="94"/>
      <c r="LG2" s="94"/>
      <c r="LH2" s="94"/>
      <c r="LI2" s="94"/>
      <c r="LJ2" s="94"/>
      <c r="LK2" s="94"/>
      <c r="LL2" s="94"/>
      <c r="LM2" s="94"/>
      <c r="LN2" s="94"/>
      <c r="LO2" s="94"/>
      <c r="LP2" s="94"/>
      <c r="LQ2" s="94"/>
      <c r="LR2" s="94"/>
      <c r="LS2" s="94"/>
      <c r="LT2" s="94"/>
      <c r="LU2" s="94"/>
      <c r="LV2" s="94"/>
      <c r="LW2" s="94"/>
      <c r="LX2" s="94"/>
      <c r="LY2" s="94"/>
      <c r="LZ2" s="94"/>
      <c r="MA2" s="94"/>
      <c r="MB2" s="94"/>
      <c r="MC2" s="94"/>
      <c r="MD2" s="94"/>
      <c r="ME2" s="94"/>
      <c r="MF2" s="94"/>
      <c r="MG2" s="94"/>
      <c r="MH2" s="94"/>
      <c r="MI2" s="94"/>
      <c r="MJ2" s="94"/>
      <c r="MK2" s="94"/>
      <c r="ML2" s="94"/>
      <c r="MM2" s="94"/>
      <c r="MN2" s="94"/>
      <c r="MO2" s="94"/>
      <c r="MP2" s="94"/>
      <c r="MQ2" s="94"/>
      <c r="MR2" s="94"/>
      <c r="MS2" s="94"/>
      <c r="MT2" s="94"/>
      <c r="MU2" s="94"/>
      <c r="MV2" s="94"/>
      <c r="MW2" s="94"/>
      <c r="MX2" s="94"/>
      <c r="MY2" s="94"/>
      <c r="MZ2" s="94"/>
      <c r="NA2" s="94"/>
      <c r="NB2" s="94"/>
      <c r="NC2" s="94"/>
      <c r="ND2" s="94"/>
      <c r="NE2" s="94"/>
      <c r="NF2" s="94"/>
      <c r="NG2" s="94"/>
      <c r="NH2" s="94"/>
      <c r="NI2" s="94"/>
      <c r="NJ2" s="94"/>
      <c r="NK2" s="94"/>
      <c r="NL2" s="94"/>
      <c r="NM2" s="94"/>
      <c r="NN2" s="94"/>
      <c r="NO2" s="94"/>
      <c r="NP2" s="94"/>
      <c r="NQ2" s="94"/>
      <c r="NR2" s="94"/>
      <c r="NS2" s="94"/>
      <c r="NT2" s="94"/>
      <c r="NU2" s="94"/>
      <c r="NV2" s="94"/>
      <c r="NW2" s="94"/>
      <c r="NX2" s="94"/>
      <c r="NY2" s="94"/>
      <c r="NZ2" s="94"/>
      <c r="OA2" s="94"/>
      <c r="OB2" s="94"/>
      <c r="OC2" s="94"/>
      <c r="OD2" s="94"/>
      <c r="OE2" s="94"/>
      <c r="OF2" s="94"/>
      <c r="OG2" s="94"/>
      <c r="OH2" s="94"/>
      <c r="OI2" s="94"/>
      <c r="OJ2" s="94"/>
      <c r="OK2" s="94"/>
      <c r="OL2" s="94"/>
      <c r="OM2" s="94"/>
      <c r="ON2" s="94"/>
      <c r="OO2" s="94"/>
      <c r="OP2" s="94"/>
      <c r="OQ2" s="94"/>
      <c r="OR2" s="94"/>
      <c r="OS2" s="94"/>
      <c r="OT2" s="94"/>
      <c r="OU2" s="94"/>
      <c r="OV2" s="94"/>
      <c r="OW2" s="94"/>
      <c r="OX2" s="94"/>
      <c r="OY2" s="94"/>
      <c r="OZ2" s="94"/>
      <c r="PA2" s="94"/>
      <c r="PB2" s="94"/>
      <c r="PC2" s="94"/>
      <c r="PD2" s="94"/>
      <c r="PE2" s="94"/>
      <c r="PF2" s="94"/>
      <c r="PG2" s="94"/>
      <c r="PH2" s="94"/>
      <c r="PI2" s="94"/>
      <c r="PJ2" s="94"/>
      <c r="PK2" s="94"/>
      <c r="PL2" s="94"/>
      <c r="PM2" s="94"/>
      <c r="PN2" s="94"/>
    </row>
    <row r="3" spans="1:430" x14ac:dyDescent="0.35">
      <c r="A3" s="94"/>
      <c r="B3" s="126"/>
      <c r="C3" s="113" t="s">
        <v>30</v>
      </c>
      <c r="D3" s="113"/>
      <c r="E3" s="145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  <c r="IW3" s="94"/>
      <c r="IX3" s="94"/>
      <c r="IY3" s="94"/>
      <c r="IZ3" s="94"/>
      <c r="JA3" s="94"/>
      <c r="JB3" s="94"/>
      <c r="JC3" s="94"/>
      <c r="JD3" s="94"/>
      <c r="JE3" s="94"/>
      <c r="JF3" s="94"/>
      <c r="JG3" s="94"/>
      <c r="JH3" s="94"/>
      <c r="JI3" s="94"/>
      <c r="JJ3" s="94"/>
      <c r="JK3" s="94"/>
      <c r="JL3" s="94"/>
      <c r="JM3" s="94"/>
      <c r="JN3" s="94"/>
      <c r="JO3" s="94"/>
      <c r="JP3" s="94"/>
      <c r="JQ3" s="94"/>
      <c r="JR3" s="94"/>
      <c r="JS3" s="94"/>
      <c r="JT3" s="94"/>
      <c r="JU3" s="94"/>
      <c r="JV3" s="94"/>
      <c r="JW3" s="94"/>
      <c r="JX3" s="94"/>
      <c r="JY3" s="94"/>
      <c r="JZ3" s="94"/>
      <c r="KA3" s="94"/>
      <c r="KB3" s="94"/>
      <c r="KC3" s="94"/>
      <c r="KD3" s="94"/>
      <c r="KE3" s="94"/>
      <c r="KF3" s="94"/>
      <c r="KG3" s="94"/>
      <c r="KH3" s="94"/>
      <c r="KI3" s="94"/>
      <c r="KJ3" s="94"/>
      <c r="KK3" s="94"/>
      <c r="KL3" s="94"/>
      <c r="KM3" s="94"/>
      <c r="KN3" s="94"/>
      <c r="KO3" s="94"/>
      <c r="KP3" s="94"/>
      <c r="KQ3" s="94"/>
      <c r="KR3" s="94"/>
      <c r="KS3" s="94"/>
      <c r="KT3" s="94"/>
      <c r="KU3" s="94"/>
      <c r="KV3" s="94"/>
      <c r="KW3" s="94"/>
      <c r="KX3" s="94"/>
      <c r="KY3" s="94"/>
      <c r="KZ3" s="94"/>
      <c r="LA3" s="94"/>
      <c r="LB3" s="94"/>
      <c r="LC3" s="94"/>
      <c r="LD3" s="94"/>
      <c r="LE3" s="94"/>
      <c r="LF3" s="94"/>
      <c r="LG3" s="94"/>
      <c r="LH3" s="94"/>
      <c r="LI3" s="94"/>
      <c r="LJ3" s="94"/>
      <c r="LK3" s="94"/>
      <c r="LL3" s="94"/>
      <c r="LM3" s="94"/>
      <c r="LN3" s="94"/>
      <c r="LO3" s="94"/>
      <c r="LP3" s="94"/>
      <c r="LQ3" s="94"/>
      <c r="LR3" s="94"/>
      <c r="LS3" s="94"/>
      <c r="LT3" s="94"/>
      <c r="LU3" s="94"/>
      <c r="LV3" s="94"/>
      <c r="LW3" s="94"/>
      <c r="LX3" s="94"/>
      <c r="LY3" s="94"/>
      <c r="LZ3" s="94"/>
      <c r="MA3" s="94"/>
      <c r="MB3" s="94"/>
      <c r="MC3" s="94"/>
      <c r="MD3" s="94"/>
      <c r="ME3" s="94"/>
      <c r="MF3" s="94"/>
      <c r="MG3" s="94"/>
      <c r="MH3" s="94"/>
      <c r="MI3" s="94"/>
      <c r="MJ3" s="94"/>
      <c r="MK3" s="94"/>
      <c r="ML3" s="94"/>
      <c r="MM3" s="94"/>
      <c r="MN3" s="94"/>
      <c r="MO3" s="94"/>
      <c r="MP3" s="94"/>
      <c r="MQ3" s="94"/>
      <c r="MR3" s="94"/>
      <c r="MS3" s="94"/>
      <c r="MT3" s="94"/>
      <c r="MU3" s="94"/>
      <c r="MV3" s="94"/>
      <c r="MW3" s="94"/>
      <c r="MX3" s="94"/>
      <c r="MY3" s="94"/>
      <c r="MZ3" s="94"/>
      <c r="NA3" s="94"/>
      <c r="NB3" s="94"/>
      <c r="NC3" s="94"/>
      <c r="ND3" s="94"/>
      <c r="NE3" s="94"/>
      <c r="NF3" s="94"/>
      <c r="NG3" s="94"/>
      <c r="NH3" s="94"/>
      <c r="NI3" s="94"/>
      <c r="NJ3" s="94"/>
      <c r="NK3" s="94"/>
      <c r="NL3" s="94"/>
      <c r="NM3" s="94"/>
      <c r="NN3" s="94"/>
      <c r="NO3" s="94"/>
      <c r="NP3" s="94"/>
      <c r="NQ3" s="94"/>
      <c r="NR3" s="94"/>
      <c r="NS3" s="94"/>
      <c r="NT3" s="94"/>
      <c r="NU3" s="94"/>
      <c r="NV3" s="94"/>
      <c r="NW3" s="94"/>
      <c r="NX3" s="94"/>
      <c r="NY3" s="94"/>
      <c r="NZ3" s="94"/>
      <c r="OA3" s="94"/>
      <c r="OB3" s="94"/>
      <c r="OC3" s="94"/>
      <c r="OD3" s="94"/>
      <c r="OE3" s="94"/>
      <c r="OF3" s="94"/>
      <c r="OG3" s="94"/>
      <c r="OH3" s="94"/>
      <c r="OI3" s="94"/>
      <c r="OJ3" s="94"/>
      <c r="OK3" s="94"/>
      <c r="OL3" s="94"/>
      <c r="OM3" s="94"/>
      <c r="ON3" s="94"/>
      <c r="OO3" s="94"/>
      <c r="OP3" s="94"/>
      <c r="OQ3" s="94"/>
      <c r="OR3" s="94"/>
      <c r="OS3" s="94"/>
      <c r="OT3" s="94"/>
      <c r="OU3" s="94"/>
      <c r="OV3" s="94"/>
      <c r="OW3" s="94"/>
      <c r="OX3" s="94"/>
      <c r="OY3" s="94"/>
      <c r="OZ3" s="94"/>
      <c r="PA3" s="94"/>
      <c r="PB3" s="94"/>
      <c r="PC3" s="94"/>
      <c r="PD3" s="94"/>
      <c r="PE3" s="94"/>
      <c r="PF3" s="94"/>
      <c r="PG3" s="94"/>
      <c r="PH3" s="94"/>
      <c r="PI3" s="94"/>
      <c r="PJ3" s="94"/>
      <c r="PK3" s="94"/>
      <c r="PL3" s="94"/>
      <c r="PM3" s="94"/>
      <c r="PN3" s="94"/>
    </row>
    <row r="4" spans="1:430" x14ac:dyDescent="0.35">
      <c r="A4" s="93"/>
      <c r="B4" s="137">
        <v>3523</v>
      </c>
      <c r="C4" s="123" t="s">
        <v>32</v>
      </c>
      <c r="D4" s="107" t="s">
        <v>142</v>
      </c>
      <c r="E4" s="146">
        <v>123.86</v>
      </c>
      <c r="F4" s="95"/>
      <c r="G4" s="114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93"/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93"/>
      <c r="MB4" s="93"/>
      <c r="MC4" s="93"/>
      <c r="MD4" s="93"/>
      <c r="ME4" s="93"/>
      <c r="MF4" s="93"/>
      <c r="MG4" s="93"/>
      <c r="MH4" s="93"/>
      <c r="MI4" s="93"/>
      <c r="MJ4" s="93"/>
      <c r="MK4" s="93"/>
      <c r="ML4" s="93"/>
      <c r="MM4" s="93"/>
      <c r="MN4" s="93"/>
      <c r="MO4" s="93"/>
      <c r="MP4" s="93"/>
      <c r="MQ4" s="93"/>
      <c r="MR4" s="93"/>
      <c r="MS4" s="93"/>
      <c r="MT4" s="93"/>
      <c r="MU4" s="93"/>
      <c r="MV4" s="93"/>
      <c r="MW4" s="93"/>
      <c r="MX4" s="93"/>
      <c r="MY4" s="93"/>
      <c r="MZ4" s="93"/>
      <c r="NA4" s="93"/>
      <c r="NB4" s="93"/>
      <c r="NC4" s="93"/>
      <c r="ND4" s="93"/>
      <c r="NE4" s="93"/>
      <c r="NF4" s="93"/>
      <c r="NG4" s="93"/>
      <c r="NH4" s="93"/>
      <c r="NI4" s="93"/>
      <c r="NJ4" s="93"/>
      <c r="NK4" s="93"/>
      <c r="NL4" s="93"/>
      <c r="NM4" s="93"/>
      <c r="NN4" s="93"/>
      <c r="NO4" s="93"/>
      <c r="NP4" s="93"/>
      <c r="NQ4" s="93"/>
      <c r="NR4" s="93"/>
      <c r="NS4" s="93"/>
      <c r="NT4" s="93"/>
      <c r="NU4" s="93"/>
      <c r="NV4" s="93"/>
      <c r="NW4" s="93"/>
      <c r="NX4" s="93"/>
      <c r="NY4" s="93"/>
      <c r="NZ4" s="93"/>
      <c r="OA4" s="93"/>
      <c r="OB4" s="93"/>
      <c r="OC4" s="93"/>
      <c r="OD4" s="93"/>
      <c r="OE4" s="93"/>
      <c r="OF4" s="93"/>
      <c r="OG4" s="93"/>
      <c r="OH4" s="93"/>
      <c r="OI4" s="93"/>
      <c r="OJ4" s="93"/>
      <c r="OK4" s="93"/>
      <c r="OL4" s="93"/>
      <c r="OM4" s="93"/>
      <c r="ON4" s="93"/>
      <c r="OO4" s="93"/>
      <c r="OP4" s="93"/>
      <c r="OQ4" s="93"/>
      <c r="OR4" s="93"/>
      <c r="OS4" s="93"/>
      <c r="OT4" s="93"/>
      <c r="OU4" s="93"/>
      <c r="OV4" s="93"/>
      <c r="OW4" s="93"/>
      <c r="OX4" s="93"/>
      <c r="OY4" s="93"/>
      <c r="OZ4" s="93"/>
      <c r="PA4" s="93"/>
      <c r="PB4" s="93"/>
      <c r="PC4" s="93"/>
      <c r="PD4" s="93"/>
      <c r="PE4" s="93"/>
      <c r="PF4" s="93"/>
      <c r="PG4" s="93"/>
      <c r="PH4" s="93"/>
      <c r="PI4" s="93"/>
      <c r="PJ4" s="93"/>
      <c r="PK4" s="93"/>
      <c r="PL4" s="93"/>
      <c r="PM4" s="93"/>
      <c r="PN4" s="93"/>
    </row>
    <row r="5" spans="1:430" x14ac:dyDescent="0.35">
      <c r="A5" s="93"/>
      <c r="B5" s="138">
        <v>3428</v>
      </c>
      <c r="C5" s="124" t="s">
        <v>32</v>
      </c>
      <c r="D5" s="108" t="s">
        <v>143</v>
      </c>
      <c r="E5" s="147">
        <v>130.63999999999999</v>
      </c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  <c r="IX5" s="93"/>
      <c r="IY5" s="93"/>
      <c r="IZ5" s="93"/>
      <c r="JA5" s="93"/>
      <c r="JB5" s="93"/>
      <c r="JC5" s="93"/>
      <c r="JD5" s="93"/>
      <c r="JE5" s="93"/>
      <c r="JF5" s="93"/>
      <c r="JG5" s="93"/>
      <c r="JH5" s="93"/>
      <c r="JI5" s="93"/>
      <c r="JJ5" s="93"/>
      <c r="JK5" s="93"/>
      <c r="JL5" s="93"/>
      <c r="JM5" s="93"/>
      <c r="JN5" s="93"/>
      <c r="JO5" s="93"/>
      <c r="JP5" s="93"/>
      <c r="JQ5" s="93"/>
      <c r="JR5" s="93"/>
      <c r="JS5" s="93"/>
      <c r="JT5" s="93"/>
      <c r="JU5" s="93"/>
      <c r="JV5" s="93"/>
      <c r="JW5" s="93"/>
      <c r="JX5" s="93"/>
      <c r="JY5" s="93"/>
      <c r="JZ5" s="93"/>
      <c r="KA5" s="93"/>
      <c r="KB5" s="93"/>
      <c r="KC5" s="93"/>
      <c r="KD5" s="93"/>
      <c r="KE5" s="93"/>
      <c r="KF5" s="93"/>
      <c r="KG5" s="93"/>
      <c r="KH5" s="93"/>
      <c r="KI5" s="93"/>
      <c r="KJ5" s="93"/>
      <c r="KK5" s="93"/>
      <c r="KL5" s="93"/>
      <c r="KM5" s="93"/>
      <c r="KN5" s="93"/>
      <c r="KO5" s="93"/>
      <c r="KP5" s="93"/>
      <c r="KQ5" s="93"/>
      <c r="KR5" s="93"/>
      <c r="KS5" s="93"/>
      <c r="KT5" s="93"/>
      <c r="KU5" s="93"/>
      <c r="KV5" s="93"/>
      <c r="KW5" s="93"/>
      <c r="KX5" s="93"/>
      <c r="KY5" s="93"/>
      <c r="KZ5" s="93"/>
      <c r="LA5" s="93"/>
      <c r="LB5" s="93"/>
      <c r="LC5" s="93"/>
      <c r="LD5" s="93"/>
      <c r="LE5" s="93"/>
      <c r="LF5" s="93"/>
      <c r="LG5" s="93"/>
      <c r="LH5" s="93"/>
      <c r="LI5" s="93"/>
      <c r="LJ5" s="93"/>
      <c r="LK5" s="93"/>
      <c r="LL5" s="93"/>
      <c r="LM5" s="93"/>
      <c r="LN5" s="93"/>
      <c r="LO5" s="93"/>
      <c r="LP5" s="93"/>
      <c r="LQ5" s="93"/>
      <c r="LR5" s="93"/>
      <c r="LS5" s="93"/>
      <c r="LT5" s="93"/>
      <c r="LU5" s="93"/>
      <c r="LV5" s="93"/>
      <c r="LW5" s="93"/>
      <c r="LX5" s="93"/>
      <c r="LY5" s="93"/>
      <c r="LZ5" s="93"/>
      <c r="MA5" s="93"/>
      <c r="MB5" s="93"/>
      <c r="MC5" s="93"/>
      <c r="MD5" s="93"/>
      <c r="ME5" s="93"/>
      <c r="MF5" s="93"/>
      <c r="MG5" s="93"/>
      <c r="MH5" s="93"/>
      <c r="MI5" s="93"/>
      <c r="MJ5" s="93"/>
      <c r="MK5" s="93"/>
      <c r="ML5" s="93"/>
      <c r="MM5" s="93"/>
      <c r="MN5" s="93"/>
      <c r="MO5" s="93"/>
      <c r="MP5" s="93"/>
      <c r="MQ5" s="93"/>
      <c r="MR5" s="93"/>
      <c r="MS5" s="93"/>
      <c r="MT5" s="93"/>
      <c r="MU5" s="93"/>
      <c r="MV5" s="93"/>
      <c r="MW5" s="93"/>
      <c r="MX5" s="93"/>
      <c r="MY5" s="93"/>
      <c r="MZ5" s="93"/>
      <c r="NA5" s="93"/>
      <c r="NB5" s="93"/>
      <c r="NC5" s="93"/>
      <c r="ND5" s="93"/>
      <c r="NE5" s="93"/>
      <c r="NF5" s="93"/>
      <c r="NG5" s="93"/>
      <c r="NH5" s="93"/>
      <c r="NI5" s="93"/>
      <c r="NJ5" s="93"/>
      <c r="NK5" s="93"/>
      <c r="NL5" s="93"/>
      <c r="NM5" s="93"/>
      <c r="NN5" s="93"/>
      <c r="NO5" s="93"/>
      <c r="NP5" s="93"/>
      <c r="NQ5" s="93"/>
      <c r="NR5" s="93"/>
      <c r="NS5" s="93"/>
      <c r="NT5" s="93"/>
      <c r="NU5" s="93"/>
      <c r="NV5" s="93"/>
      <c r="NW5" s="93"/>
      <c r="NX5" s="93"/>
      <c r="NY5" s="93"/>
      <c r="NZ5" s="93"/>
      <c r="OA5" s="93"/>
      <c r="OB5" s="93"/>
      <c r="OC5" s="93"/>
      <c r="OD5" s="93"/>
      <c r="OE5" s="93"/>
      <c r="OF5" s="93"/>
      <c r="OG5" s="93"/>
      <c r="OH5" s="93"/>
      <c r="OI5" s="93"/>
      <c r="OJ5" s="93"/>
      <c r="OK5" s="93"/>
      <c r="OL5" s="93"/>
      <c r="OM5" s="93"/>
      <c r="ON5" s="93"/>
      <c r="OO5" s="93"/>
      <c r="OP5" s="93"/>
      <c r="OQ5" s="93"/>
      <c r="OR5" s="93"/>
      <c r="OS5" s="93"/>
      <c r="OT5" s="93"/>
      <c r="OU5" s="93"/>
      <c r="OV5" s="93"/>
      <c r="OW5" s="93"/>
      <c r="OX5" s="93"/>
      <c r="OY5" s="93"/>
      <c r="OZ5" s="93"/>
      <c r="PA5" s="93"/>
      <c r="PB5" s="93"/>
      <c r="PC5" s="93"/>
      <c r="PD5" s="93"/>
      <c r="PE5" s="93"/>
      <c r="PF5" s="93"/>
      <c r="PG5" s="93"/>
      <c r="PH5" s="93"/>
      <c r="PI5" s="93"/>
      <c r="PJ5" s="93"/>
      <c r="PK5" s="93"/>
      <c r="PL5" s="93"/>
      <c r="PM5" s="93"/>
      <c r="PN5" s="93"/>
    </row>
    <row r="6" spans="1:430" x14ac:dyDescent="0.35">
      <c r="A6" s="93"/>
      <c r="B6" s="138">
        <v>3995</v>
      </c>
      <c r="C6" s="124" t="s">
        <v>144</v>
      </c>
      <c r="D6" s="108" t="s">
        <v>145</v>
      </c>
      <c r="E6" s="147">
        <v>127.1</v>
      </c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  <c r="IX6" s="93"/>
      <c r="IY6" s="93"/>
      <c r="IZ6" s="93"/>
      <c r="JA6" s="93"/>
      <c r="JB6" s="93"/>
      <c r="JC6" s="93"/>
      <c r="JD6" s="93"/>
      <c r="JE6" s="93"/>
      <c r="JF6" s="93"/>
      <c r="JG6" s="93"/>
      <c r="JH6" s="93"/>
      <c r="JI6" s="93"/>
      <c r="JJ6" s="93"/>
      <c r="JK6" s="93"/>
      <c r="JL6" s="93"/>
      <c r="JM6" s="93"/>
      <c r="JN6" s="93"/>
      <c r="JO6" s="93"/>
      <c r="JP6" s="93"/>
      <c r="JQ6" s="93"/>
      <c r="JR6" s="93"/>
      <c r="JS6" s="93"/>
      <c r="JT6" s="93"/>
      <c r="JU6" s="93"/>
      <c r="JV6" s="93"/>
      <c r="JW6" s="93"/>
      <c r="JX6" s="93"/>
      <c r="JY6" s="93"/>
      <c r="JZ6" s="93"/>
      <c r="KA6" s="93"/>
      <c r="KB6" s="93"/>
      <c r="KC6" s="93"/>
      <c r="KD6" s="93"/>
      <c r="KE6" s="93"/>
      <c r="KF6" s="93"/>
      <c r="KG6" s="93"/>
      <c r="KH6" s="93"/>
      <c r="KI6" s="93"/>
      <c r="KJ6" s="93"/>
      <c r="KK6" s="93"/>
      <c r="KL6" s="93"/>
      <c r="KM6" s="93"/>
      <c r="KN6" s="93"/>
      <c r="KO6" s="93"/>
      <c r="KP6" s="93"/>
      <c r="KQ6" s="93"/>
      <c r="KR6" s="93"/>
      <c r="KS6" s="93"/>
      <c r="KT6" s="93"/>
      <c r="KU6" s="93"/>
      <c r="KV6" s="93"/>
      <c r="KW6" s="93"/>
      <c r="KX6" s="93"/>
      <c r="KY6" s="93"/>
      <c r="KZ6" s="93"/>
      <c r="LA6" s="93"/>
      <c r="LB6" s="93"/>
      <c r="LC6" s="93"/>
      <c r="LD6" s="93"/>
      <c r="LE6" s="93"/>
      <c r="LF6" s="93"/>
      <c r="LG6" s="93"/>
      <c r="LH6" s="93"/>
      <c r="LI6" s="93"/>
      <c r="LJ6" s="93"/>
      <c r="LK6" s="93"/>
      <c r="LL6" s="93"/>
      <c r="LM6" s="93"/>
      <c r="LN6" s="93"/>
      <c r="LO6" s="93"/>
      <c r="LP6" s="93"/>
      <c r="LQ6" s="93"/>
      <c r="LR6" s="93"/>
      <c r="LS6" s="93"/>
      <c r="LT6" s="93"/>
      <c r="LU6" s="93"/>
      <c r="LV6" s="93"/>
      <c r="LW6" s="93"/>
      <c r="LX6" s="93"/>
      <c r="LY6" s="93"/>
      <c r="LZ6" s="93"/>
      <c r="MA6" s="93"/>
      <c r="MB6" s="93"/>
      <c r="MC6" s="93"/>
      <c r="MD6" s="93"/>
      <c r="ME6" s="93"/>
      <c r="MF6" s="93"/>
      <c r="MG6" s="93"/>
      <c r="MH6" s="93"/>
      <c r="MI6" s="93"/>
      <c r="MJ6" s="93"/>
      <c r="MK6" s="93"/>
      <c r="ML6" s="93"/>
      <c r="MM6" s="93"/>
      <c r="MN6" s="93"/>
      <c r="MO6" s="93"/>
      <c r="MP6" s="93"/>
      <c r="MQ6" s="93"/>
      <c r="MR6" s="93"/>
      <c r="MS6" s="93"/>
      <c r="MT6" s="93"/>
      <c r="MU6" s="93"/>
      <c r="MV6" s="93"/>
      <c r="MW6" s="93"/>
      <c r="MX6" s="93"/>
      <c r="MY6" s="93"/>
      <c r="MZ6" s="93"/>
      <c r="NA6" s="93"/>
      <c r="NB6" s="93"/>
      <c r="NC6" s="93"/>
      <c r="ND6" s="93"/>
      <c r="NE6" s="93"/>
      <c r="NF6" s="93"/>
      <c r="NG6" s="93"/>
      <c r="NH6" s="93"/>
      <c r="NI6" s="93"/>
      <c r="NJ6" s="93"/>
      <c r="NK6" s="93"/>
      <c r="NL6" s="93"/>
      <c r="NM6" s="93"/>
      <c r="NN6" s="93"/>
      <c r="NO6" s="93"/>
      <c r="NP6" s="93"/>
      <c r="NQ6" s="93"/>
      <c r="NR6" s="93"/>
      <c r="NS6" s="93"/>
      <c r="NT6" s="93"/>
      <c r="NU6" s="93"/>
      <c r="NV6" s="93"/>
      <c r="NW6" s="93"/>
      <c r="NX6" s="93"/>
      <c r="NY6" s="93"/>
      <c r="NZ6" s="93"/>
      <c r="OA6" s="93"/>
      <c r="OB6" s="93"/>
      <c r="OC6" s="93"/>
      <c r="OD6" s="93"/>
      <c r="OE6" s="93"/>
      <c r="OF6" s="93"/>
      <c r="OG6" s="93"/>
      <c r="OH6" s="93"/>
      <c r="OI6" s="93"/>
      <c r="OJ6" s="93"/>
      <c r="OK6" s="93"/>
      <c r="OL6" s="93"/>
      <c r="OM6" s="93"/>
      <c r="ON6" s="93"/>
      <c r="OO6" s="93"/>
      <c r="OP6" s="93"/>
      <c r="OQ6" s="93"/>
      <c r="OR6" s="93"/>
      <c r="OS6" s="93"/>
      <c r="OT6" s="93"/>
      <c r="OU6" s="93"/>
      <c r="OV6" s="93"/>
      <c r="OW6" s="93"/>
      <c r="OX6" s="93"/>
      <c r="OY6" s="93"/>
      <c r="OZ6" s="93"/>
      <c r="PA6" s="93"/>
      <c r="PB6" s="93"/>
      <c r="PC6" s="93"/>
      <c r="PD6" s="93"/>
      <c r="PE6" s="93"/>
      <c r="PF6" s="93"/>
      <c r="PG6" s="93"/>
      <c r="PH6" s="93"/>
      <c r="PI6" s="93"/>
      <c r="PJ6" s="93"/>
      <c r="PK6" s="93"/>
      <c r="PL6" s="93"/>
      <c r="PM6" s="93"/>
      <c r="PN6" s="93"/>
    </row>
    <row r="7" spans="1:430" x14ac:dyDescent="0.35">
      <c r="A7" s="93"/>
      <c r="B7" s="138">
        <v>4501</v>
      </c>
      <c r="C7" s="124" t="s">
        <v>144</v>
      </c>
      <c r="D7" s="108" t="s">
        <v>146</v>
      </c>
      <c r="E7" s="147">
        <v>133.38</v>
      </c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  <c r="IX7" s="93"/>
      <c r="IY7" s="93"/>
      <c r="IZ7" s="93"/>
      <c r="JA7" s="93"/>
      <c r="JB7" s="93"/>
      <c r="JC7" s="93"/>
      <c r="JD7" s="93"/>
      <c r="JE7" s="93"/>
      <c r="JF7" s="93"/>
      <c r="JG7" s="93"/>
      <c r="JH7" s="93"/>
      <c r="JI7" s="93"/>
      <c r="JJ7" s="93"/>
      <c r="JK7" s="93"/>
      <c r="JL7" s="93"/>
      <c r="JM7" s="93"/>
      <c r="JN7" s="93"/>
      <c r="JO7" s="93"/>
      <c r="JP7" s="93"/>
      <c r="JQ7" s="93"/>
      <c r="JR7" s="93"/>
      <c r="JS7" s="93"/>
      <c r="JT7" s="93"/>
      <c r="JU7" s="93"/>
      <c r="JV7" s="93"/>
      <c r="JW7" s="93"/>
      <c r="JX7" s="93"/>
      <c r="JY7" s="93"/>
      <c r="JZ7" s="93"/>
      <c r="KA7" s="93"/>
      <c r="KB7" s="93"/>
      <c r="KC7" s="93"/>
      <c r="KD7" s="93"/>
      <c r="KE7" s="93"/>
      <c r="KF7" s="93"/>
      <c r="KG7" s="93"/>
      <c r="KH7" s="93"/>
      <c r="KI7" s="93"/>
      <c r="KJ7" s="93"/>
      <c r="KK7" s="93"/>
      <c r="KL7" s="93"/>
      <c r="KM7" s="93"/>
      <c r="KN7" s="93"/>
      <c r="KO7" s="93"/>
      <c r="KP7" s="93"/>
      <c r="KQ7" s="93"/>
      <c r="KR7" s="93"/>
      <c r="KS7" s="93"/>
      <c r="KT7" s="93"/>
      <c r="KU7" s="93"/>
      <c r="KV7" s="93"/>
      <c r="KW7" s="93"/>
      <c r="KX7" s="93"/>
      <c r="KY7" s="93"/>
      <c r="KZ7" s="93"/>
      <c r="LA7" s="93"/>
      <c r="LB7" s="93"/>
      <c r="LC7" s="93"/>
      <c r="LD7" s="93"/>
      <c r="LE7" s="93"/>
      <c r="LF7" s="93"/>
      <c r="LG7" s="93"/>
      <c r="LH7" s="93"/>
      <c r="LI7" s="93"/>
      <c r="LJ7" s="93"/>
      <c r="LK7" s="93"/>
      <c r="LL7" s="93"/>
      <c r="LM7" s="93"/>
      <c r="LN7" s="93"/>
      <c r="LO7" s="93"/>
      <c r="LP7" s="93"/>
      <c r="LQ7" s="93"/>
      <c r="LR7" s="93"/>
      <c r="LS7" s="93"/>
      <c r="LT7" s="93"/>
      <c r="LU7" s="93"/>
      <c r="LV7" s="93"/>
      <c r="LW7" s="93"/>
      <c r="LX7" s="93"/>
      <c r="LY7" s="93"/>
      <c r="LZ7" s="93"/>
      <c r="MA7" s="93"/>
      <c r="MB7" s="93"/>
      <c r="MC7" s="93"/>
      <c r="MD7" s="93"/>
      <c r="ME7" s="93"/>
      <c r="MF7" s="93"/>
      <c r="MG7" s="93"/>
      <c r="MH7" s="93"/>
      <c r="MI7" s="93"/>
      <c r="MJ7" s="93"/>
      <c r="MK7" s="93"/>
      <c r="ML7" s="93"/>
      <c r="MM7" s="93"/>
      <c r="MN7" s="93"/>
      <c r="MO7" s="93"/>
      <c r="MP7" s="93"/>
      <c r="MQ7" s="93"/>
      <c r="MR7" s="93"/>
      <c r="MS7" s="93"/>
      <c r="MT7" s="93"/>
      <c r="MU7" s="93"/>
      <c r="MV7" s="93"/>
      <c r="MW7" s="93"/>
      <c r="MX7" s="93"/>
      <c r="MY7" s="93"/>
      <c r="MZ7" s="93"/>
      <c r="NA7" s="93"/>
      <c r="NB7" s="93"/>
      <c r="NC7" s="93"/>
      <c r="ND7" s="93"/>
      <c r="NE7" s="93"/>
      <c r="NF7" s="93"/>
      <c r="NG7" s="93"/>
      <c r="NH7" s="93"/>
      <c r="NI7" s="93"/>
      <c r="NJ7" s="93"/>
      <c r="NK7" s="93"/>
      <c r="NL7" s="93"/>
      <c r="NM7" s="93"/>
      <c r="NN7" s="93"/>
      <c r="NO7" s="93"/>
      <c r="NP7" s="93"/>
      <c r="NQ7" s="93"/>
      <c r="NR7" s="93"/>
      <c r="NS7" s="93"/>
      <c r="NT7" s="93"/>
      <c r="NU7" s="93"/>
      <c r="NV7" s="93"/>
      <c r="NW7" s="93"/>
      <c r="NX7" s="93"/>
      <c r="NY7" s="93"/>
      <c r="NZ7" s="93"/>
      <c r="OA7" s="93"/>
      <c r="OB7" s="93"/>
      <c r="OC7" s="93"/>
      <c r="OD7" s="93"/>
      <c r="OE7" s="93"/>
      <c r="OF7" s="93"/>
      <c r="OG7" s="93"/>
      <c r="OH7" s="93"/>
      <c r="OI7" s="93"/>
      <c r="OJ7" s="93"/>
      <c r="OK7" s="93"/>
      <c r="OL7" s="93"/>
      <c r="OM7" s="93"/>
      <c r="ON7" s="93"/>
      <c r="OO7" s="93"/>
      <c r="OP7" s="93"/>
      <c r="OQ7" s="93"/>
      <c r="OR7" s="93"/>
      <c r="OS7" s="93"/>
      <c r="OT7" s="93"/>
      <c r="OU7" s="93"/>
      <c r="OV7" s="93"/>
      <c r="OW7" s="93"/>
      <c r="OX7" s="93"/>
      <c r="OY7" s="93"/>
      <c r="OZ7" s="93"/>
      <c r="PA7" s="93"/>
      <c r="PB7" s="93"/>
      <c r="PC7" s="93"/>
      <c r="PD7" s="93"/>
      <c r="PE7" s="93"/>
      <c r="PF7" s="93"/>
      <c r="PG7" s="93"/>
      <c r="PH7" s="93"/>
      <c r="PI7" s="93"/>
      <c r="PJ7" s="93"/>
      <c r="PK7" s="93"/>
      <c r="PL7" s="93"/>
      <c r="PM7" s="93"/>
      <c r="PN7" s="93"/>
    </row>
    <row r="8" spans="1:430" x14ac:dyDescent="0.35">
      <c r="A8" s="93"/>
      <c r="B8" s="138">
        <v>5248</v>
      </c>
      <c r="C8" s="124" t="s">
        <v>147</v>
      </c>
      <c r="D8" s="108" t="s">
        <v>148</v>
      </c>
      <c r="E8" s="147">
        <v>150.19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  <c r="IX8" s="93"/>
      <c r="IY8" s="93"/>
      <c r="IZ8" s="93"/>
      <c r="JA8" s="93"/>
      <c r="JB8" s="93"/>
      <c r="JC8" s="93"/>
      <c r="JD8" s="93"/>
      <c r="JE8" s="93"/>
      <c r="JF8" s="93"/>
      <c r="JG8" s="93"/>
      <c r="JH8" s="93"/>
      <c r="JI8" s="93"/>
      <c r="JJ8" s="93"/>
      <c r="JK8" s="93"/>
      <c r="JL8" s="93"/>
      <c r="JM8" s="93"/>
      <c r="JN8" s="93"/>
      <c r="JO8" s="93"/>
      <c r="JP8" s="93"/>
      <c r="JQ8" s="93"/>
      <c r="JR8" s="93"/>
      <c r="JS8" s="93"/>
      <c r="JT8" s="93"/>
      <c r="JU8" s="93"/>
      <c r="JV8" s="93"/>
      <c r="JW8" s="93"/>
      <c r="JX8" s="93"/>
      <c r="JY8" s="93"/>
      <c r="JZ8" s="93"/>
      <c r="KA8" s="93"/>
      <c r="KB8" s="93"/>
      <c r="KC8" s="93"/>
      <c r="KD8" s="93"/>
      <c r="KE8" s="93"/>
      <c r="KF8" s="93"/>
      <c r="KG8" s="93"/>
      <c r="KH8" s="93"/>
      <c r="KI8" s="93"/>
      <c r="KJ8" s="93"/>
      <c r="KK8" s="93"/>
      <c r="KL8" s="93"/>
      <c r="KM8" s="93"/>
      <c r="KN8" s="93"/>
      <c r="KO8" s="93"/>
      <c r="KP8" s="93"/>
      <c r="KQ8" s="93"/>
      <c r="KR8" s="93"/>
      <c r="KS8" s="93"/>
      <c r="KT8" s="93"/>
      <c r="KU8" s="93"/>
      <c r="KV8" s="93"/>
      <c r="KW8" s="93"/>
      <c r="KX8" s="93"/>
      <c r="KY8" s="93"/>
      <c r="KZ8" s="93"/>
      <c r="LA8" s="93"/>
      <c r="LB8" s="93"/>
      <c r="LC8" s="93"/>
      <c r="LD8" s="93"/>
      <c r="LE8" s="93"/>
      <c r="LF8" s="93"/>
      <c r="LG8" s="93"/>
      <c r="LH8" s="93"/>
      <c r="LI8" s="93"/>
      <c r="LJ8" s="93"/>
      <c r="LK8" s="93"/>
      <c r="LL8" s="93"/>
      <c r="LM8" s="93"/>
      <c r="LN8" s="93"/>
      <c r="LO8" s="93"/>
      <c r="LP8" s="93"/>
      <c r="LQ8" s="93"/>
      <c r="LR8" s="93"/>
      <c r="LS8" s="93"/>
      <c r="LT8" s="93"/>
      <c r="LU8" s="93"/>
      <c r="LV8" s="93"/>
      <c r="LW8" s="93"/>
      <c r="LX8" s="93"/>
      <c r="LY8" s="93"/>
      <c r="LZ8" s="93"/>
      <c r="MA8" s="93"/>
      <c r="MB8" s="93"/>
      <c r="MC8" s="93"/>
      <c r="MD8" s="93"/>
      <c r="ME8" s="93"/>
      <c r="MF8" s="93"/>
      <c r="MG8" s="93"/>
      <c r="MH8" s="93"/>
      <c r="MI8" s="93"/>
      <c r="MJ8" s="93"/>
      <c r="MK8" s="93"/>
      <c r="ML8" s="93"/>
      <c r="MM8" s="93"/>
      <c r="MN8" s="93"/>
      <c r="MO8" s="93"/>
      <c r="MP8" s="93"/>
      <c r="MQ8" s="93"/>
      <c r="MR8" s="93"/>
      <c r="MS8" s="93"/>
      <c r="MT8" s="93"/>
      <c r="MU8" s="93"/>
      <c r="MV8" s="93"/>
      <c r="MW8" s="93"/>
      <c r="MX8" s="93"/>
      <c r="MY8" s="93"/>
      <c r="MZ8" s="93"/>
      <c r="NA8" s="93"/>
      <c r="NB8" s="93"/>
      <c r="NC8" s="93"/>
      <c r="ND8" s="93"/>
      <c r="NE8" s="93"/>
      <c r="NF8" s="93"/>
      <c r="NG8" s="93"/>
      <c r="NH8" s="93"/>
      <c r="NI8" s="93"/>
      <c r="NJ8" s="93"/>
      <c r="NK8" s="93"/>
      <c r="NL8" s="93"/>
      <c r="NM8" s="93"/>
      <c r="NN8" s="93"/>
      <c r="NO8" s="93"/>
      <c r="NP8" s="93"/>
      <c r="NQ8" s="93"/>
      <c r="NR8" s="93"/>
      <c r="NS8" s="93"/>
      <c r="NT8" s="93"/>
      <c r="NU8" s="93"/>
      <c r="NV8" s="93"/>
      <c r="NW8" s="93"/>
      <c r="NX8" s="93"/>
      <c r="NY8" s="93"/>
      <c r="NZ8" s="93"/>
      <c r="OA8" s="93"/>
      <c r="OB8" s="93"/>
      <c r="OC8" s="93"/>
      <c r="OD8" s="93"/>
      <c r="OE8" s="93"/>
      <c r="OF8" s="93"/>
      <c r="OG8" s="93"/>
      <c r="OH8" s="93"/>
      <c r="OI8" s="93"/>
      <c r="OJ8" s="93"/>
      <c r="OK8" s="93"/>
      <c r="OL8" s="93"/>
      <c r="OM8" s="93"/>
      <c r="ON8" s="93"/>
      <c r="OO8" s="93"/>
      <c r="OP8" s="93"/>
      <c r="OQ8" s="93"/>
      <c r="OR8" s="93"/>
      <c r="OS8" s="93"/>
      <c r="OT8" s="93"/>
      <c r="OU8" s="93"/>
      <c r="OV8" s="93"/>
      <c r="OW8" s="93"/>
      <c r="OX8" s="93"/>
      <c r="OY8" s="93"/>
      <c r="OZ8" s="93"/>
      <c r="PA8" s="93"/>
      <c r="PB8" s="93"/>
      <c r="PC8" s="93"/>
      <c r="PD8" s="93"/>
      <c r="PE8" s="93"/>
      <c r="PF8" s="93"/>
      <c r="PG8" s="93"/>
      <c r="PH8" s="93"/>
      <c r="PI8" s="93"/>
      <c r="PJ8" s="93"/>
      <c r="PK8" s="93"/>
      <c r="PL8" s="93"/>
      <c r="PM8" s="93"/>
      <c r="PN8" s="93"/>
    </row>
    <row r="9" spans="1:430" x14ac:dyDescent="0.35">
      <c r="A9" s="93"/>
      <c r="B9" s="138">
        <v>24362</v>
      </c>
      <c r="C9" s="124" t="s">
        <v>32</v>
      </c>
      <c r="D9" s="108" t="s">
        <v>149</v>
      </c>
      <c r="E9" s="147">
        <v>125.71</v>
      </c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  <c r="IX9" s="93"/>
      <c r="IY9" s="93"/>
      <c r="IZ9" s="93"/>
      <c r="JA9" s="93"/>
      <c r="JB9" s="93"/>
      <c r="JC9" s="93"/>
      <c r="JD9" s="93"/>
      <c r="JE9" s="93"/>
      <c r="JF9" s="93"/>
      <c r="JG9" s="93"/>
      <c r="JH9" s="93"/>
      <c r="JI9" s="93"/>
      <c r="JJ9" s="93"/>
      <c r="JK9" s="93"/>
      <c r="JL9" s="93"/>
      <c r="JM9" s="93"/>
      <c r="JN9" s="93"/>
      <c r="JO9" s="93"/>
      <c r="JP9" s="93"/>
      <c r="JQ9" s="93"/>
      <c r="JR9" s="93"/>
      <c r="JS9" s="93"/>
      <c r="JT9" s="93"/>
      <c r="JU9" s="93"/>
      <c r="JV9" s="93"/>
      <c r="JW9" s="93"/>
      <c r="JX9" s="93"/>
      <c r="JY9" s="93"/>
      <c r="JZ9" s="93"/>
      <c r="KA9" s="93"/>
      <c r="KB9" s="93"/>
      <c r="KC9" s="93"/>
      <c r="KD9" s="93"/>
      <c r="KE9" s="93"/>
      <c r="KF9" s="93"/>
      <c r="KG9" s="93"/>
      <c r="KH9" s="93"/>
      <c r="KI9" s="93"/>
      <c r="KJ9" s="93"/>
      <c r="KK9" s="93"/>
      <c r="KL9" s="93"/>
      <c r="KM9" s="93"/>
      <c r="KN9" s="93"/>
      <c r="KO9" s="93"/>
      <c r="KP9" s="93"/>
      <c r="KQ9" s="93"/>
      <c r="KR9" s="93"/>
      <c r="KS9" s="93"/>
      <c r="KT9" s="93"/>
      <c r="KU9" s="93"/>
      <c r="KV9" s="93"/>
      <c r="KW9" s="93"/>
      <c r="KX9" s="93"/>
      <c r="KY9" s="93"/>
      <c r="KZ9" s="93"/>
      <c r="LA9" s="93"/>
      <c r="LB9" s="93"/>
      <c r="LC9" s="93"/>
      <c r="LD9" s="93"/>
      <c r="LE9" s="93"/>
      <c r="LF9" s="93"/>
      <c r="LG9" s="93"/>
      <c r="LH9" s="93"/>
      <c r="LI9" s="93"/>
      <c r="LJ9" s="93"/>
      <c r="LK9" s="93"/>
      <c r="LL9" s="93"/>
      <c r="LM9" s="93"/>
      <c r="LN9" s="93"/>
      <c r="LO9" s="93"/>
      <c r="LP9" s="93"/>
      <c r="LQ9" s="93"/>
      <c r="LR9" s="93"/>
      <c r="LS9" s="93"/>
      <c r="LT9" s="93"/>
      <c r="LU9" s="93"/>
      <c r="LV9" s="93"/>
      <c r="LW9" s="93"/>
      <c r="LX9" s="93"/>
      <c r="LY9" s="93"/>
      <c r="LZ9" s="93"/>
      <c r="MA9" s="93"/>
      <c r="MB9" s="93"/>
      <c r="MC9" s="93"/>
      <c r="MD9" s="93"/>
      <c r="ME9" s="93"/>
      <c r="MF9" s="93"/>
      <c r="MG9" s="93"/>
      <c r="MH9" s="93"/>
      <c r="MI9" s="93"/>
      <c r="MJ9" s="93"/>
      <c r="MK9" s="93"/>
      <c r="ML9" s="93"/>
      <c r="MM9" s="93"/>
      <c r="MN9" s="93"/>
      <c r="MO9" s="93"/>
      <c r="MP9" s="93"/>
      <c r="MQ9" s="93"/>
      <c r="MR9" s="93"/>
      <c r="MS9" s="93"/>
      <c r="MT9" s="93"/>
      <c r="MU9" s="93"/>
      <c r="MV9" s="93"/>
      <c r="MW9" s="93"/>
      <c r="MX9" s="93"/>
      <c r="MY9" s="93"/>
      <c r="MZ9" s="93"/>
      <c r="NA9" s="93"/>
      <c r="NB9" s="93"/>
      <c r="NC9" s="93"/>
      <c r="ND9" s="93"/>
      <c r="NE9" s="93"/>
      <c r="NF9" s="93"/>
      <c r="NG9" s="93"/>
      <c r="NH9" s="93"/>
      <c r="NI9" s="93"/>
      <c r="NJ9" s="93"/>
      <c r="NK9" s="93"/>
      <c r="NL9" s="93"/>
      <c r="NM9" s="93"/>
      <c r="NN9" s="93"/>
      <c r="NO9" s="93"/>
      <c r="NP9" s="93"/>
      <c r="NQ9" s="93"/>
      <c r="NR9" s="93"/>
      <c r="NS9" s="93"/>
      <c r="NT9" s="93"/>
      <c r="NU9" s="93"/>
      <c r="NV9" s="93"/>
      <c r="NW9" s="93"/>
      <c r="NX9" s="93"/>
      <c r="NY9" s="93"/>
      <c r="NZ9" s="93"/>
      <c r="OA9" s="93"/>
      <c r="OB9" s="93"/>
      <c r="OC9" s="93"/>
      <c r="OD9" s="93"/>
      <c r="OE9" s="93"/>
      <c r="OF9" s="93"/>
      <c r="OG9" s="93"/>
      <c r="OH9" s="93"/>
      <c r="OI9" s="93"/>
      <c r="OJ9" s="93"/>
      <c r="OK9" s="93"/>
      <c r="OL9" s="93"/>
      <c r="OM9" s="93"/>
      <c r="ON9" s="93"/>
      <c r="OO9" s="93"/>
      <c r="OP9" s="93"/>
      <c r="OQ9" s="93"/>
      <c r="OR9" s="93"/>
      <c r="OS9" s="93"/>
      <c r="OT9" s="93"/>
      <c r="OU9" s="93"/>
      <c r="OV9" s="93"/>
      <c r="OW9" s="93"/>
      <c r="OX9" s="93"/>
      <c r="OY9" s="93"/>
      <c r="OZ9" s="93"/>
      <c r="PA9" s="93"/>
      <c r="PB9" s="93"/>
      <c r="PC9" s="93"/>
      <c r="PD9" s="93"/>
      <c r="PE9" s="93"/>
      <c r="PF9" s="93"/>
      <c r="PG9" s="93"/>
      <c r="PH9" s="93"/>
      <c r="PI9" s="93"/>
      <c r="PJ9" s="93"/>
      <c r="PK9" s="93"/>
      <c r="PL9" s="93"/>
      <c r="PM9" s="93"/>
      <c r="PN9" s="93"/>
    </row>
    <row r="10" spans="1:430" x14ac:dyDescent="0.35">
      <c r="A10" s="93"/>
      <c r="B10" s="138">
        <v>25136</v>
      </c>
      <c r="C10" s="124" t="s">
        <v>32</v>
      </c>
      <c r="D10" s="108" t="s">
        <v>150</v>
      </c>
      <c r="E10" s="147">
        <v>134.51</v>
      </c>
      <c r="F10" s="14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  <c r="IX10" s="93"/>
      <c r="IY10" s="93"/>
      <c r="IZ10" s="93"/>
      <c r="JA10" s="93"/>
      <c r="JB10" s="93"/>
      <c r="JC10" s="93"/>
      <c r="JD10" s="93"/>
      <c r="JE10" s="93"/>
      <c r="JF10" s="93"/>
      <c r="JG10" s="93"/>
      <c r="JH10" s="93"/>
      <c r="JI10" s="93"/>
      <c r="JJ10" s="93"/>
      <c r="JK10" s="93"/>
      <c r="JL10" s="93"/>
      <c r="JM10" s="93"/>
      <c r="JN10" s="93"/>
      <c r="JO10" s="93"/>
      <c r="JP10" s="93"/>
      <c r="JQ10" s="93"/>
      <c r="JR10" s="93"/>
      <c r="JS10" s="93"/>
      <c r="JT10" s="93"/>
      <c r="JU10" s="93"/>
      <c r="JV10" s="93"/>
      <c r="JW10" s="93"/>
      <c r="JX10" s="93"/>
      <c r="JY10" s="93"/>
      <c r="JZ10" s="93"/>
      <c r="KA10" s="93"/>
      <c r="KB10" s="93"/>
      <c r="KC10" s="93"/>
      <c r="KD10" s="93"/>
      <c r="KE10" s="93"/>
      <c r="KF10" s="93"/>
      <c r="KG10" s="93"/>
      <c r="KH10" s="93"/>
      <c r="KI10" s="93"/>
      <c r="KJ10" s="93"/>
      <c r="KK10" s="93"/>
      <c r="KL10" s="93"/>
      <c r="KM10" s="93"/>
      <c r="KN10" s="93"/>
      <c r="KO10" s="93"/>
      <c r="KP10" s="93"/>
      <c r="KQ10" s="93"/>
      <c r="KR10" s="93"/>
      <c r="KS10" s="93"/>
      <c r="KT10" s="93"/>
      <c r="KU10" s="93"/>
      <c r="KV10" s="93"/>
      <c r="KW10" s="93"/>
      <c r="KX10" s="93"/>
      <c r="KY10" s="93"/>
      <c r="KZ10" s="93"/>
      <c r="LA10" s="93"/>
      <c r="LB10" s="93"/>
      <c r="LC10" s="93"/>
      <c r="LD10" s="93"/>
      <c r="LE10" s="93"/>
      <c r="LF10" s="93"/>
      <c r="LG10" s="93"/>
      <c r="LH10" s="93"/>
      <c r="LI10" s="93"/>
      <c r="LJ10" s="93"/>
      <c r="LK10" s="93"/>
      <c r="LL10" s="93"/>
      <c r="LM10" s="93"/>
      <c r="LN10" s="93"/>
      <c r="LO10" s="93"/>
      <c r="LP10" s="93"/>
      <c r="LQ10" s="93"/>
      <c r="LR10" s="93"/>
      <c r="LS10" s="93"/>
      <c r="LT10" s="93"/>
      <c r="LU10" s="93"/>
      <c r="LV10" s="93"/>
      <c r="LW10" s="93"/>
      <c r="LX10" s="93"/>
      <c r="LY10" s="93"/>
      <c r="LZ10" s="93"/>
      <c r="MA10" s="93"/>
      <c r="MB10" s="93"/>
      <c r="MC10" s="93"/>
      <c r="MD10" s="93"/>
      <c r="ME10" s="93"/>
      <c r="MF10" s="93"/>
      <c r="MG10" s="93"/>
      <c r="MH10" s="93"/>
      <c r="MI10" s="93"/>
      <c r="MJ10" s="93"/>
      <c r="MK10" s="93"/>
      <c r="ML10" s="93"/>
      <c r="MM10" s="93"/>
      <c r="MN10" s="93"/>
      <c r="MO10" s="93"/>
      <c r="MP10" s="93"/>
      <c r="MQ10" s="93"/>
      <c r="MR10" s="93"/>
      <c r="MS10" s="93"/>
      <c r="MT10" s="93"/>
      <c r="MU10" s="93"/>
      <c r="MV10" s="93"/>
      <c r="MW10" s="93"/>
      <c r="MX10" s="93"/>
      <c r="MY10" s="93"/>
      <c r="MZ10" s="93"/>
      <c r="NA10" s="93"/>
      <c r="NB10" s="93"/>
      <c r="NC10" s="93"/>
      <c r="ND10" s="93"/>
      <c r="NE10" s="93"/>
      <c r="NF10" s="93"/>
      <c r="NG10" s="93"/>
      <c r="NH10" s="93"/>
      <c r="NI10" s="93"/>
      <c r="NJ10" s="93"/>
      <c r="NK10" s="93"/>
      <c r="NL10" s="93"/>
      <c r="NM10" s="93"/>
      <c r="NN10" s="93"/>
      <c r="NO10" s="93"/>
      <c r="NP10" s="93"/>
      <c r="NQ10" s="93"/>
      <c r="NR10" s="93"/>
      <c r="NS10" s="93"/>
      <c r="NT10" s="93"/>
      <c r="NU10" s="93"/>
      <c r="NV10" s="93"/>
      <c r="NW10" s="93"/>
      <c r="NX10" s="93"/>
      <c r="NY10" s="93"/>
      <c r="NZ10" s="93"/>
      <c r="OA10" s="93"/>
      <c r="OB10" s="93"/>
      <c r="OC10" s="93"/>
      <c r="OD10" s="93"/>
      <c r="OE10" s="93"/>
      <c r="OF10" s="93"/>
      <c r="OG10" s="93"/>
      <c r="OH10" s="93"/>
      <c r="OI10" s="93"/>
      <c r="OJ10" s="93"/>
      <c r="OK10" s="93"/>
      <c r="OL10" s="93"/>
      <c r="OM10" s="93"/>
      <c r="ON10" s="93"/>
      <c r="OO10" s="93"/>
      <c r="OP10" s="93"/>
      <c r="OQ10" s="93"/>
      <c r="OR10" s="93"/>
      <c r="OS10" s="93"/>
      <c r="OT10" s="93"/>
      <c r="OU10" s="93"/>
      <c r="OV10" s="93"/>
      <c r="OW10" s="93"/>
      <c r="OX10" s="93"/>
      <c r="OY10" s="93"/>
      <c r="OZ10" s="93"/>
      <c r="PA10" s="93"/>
      <c r="PB10" s="93"/>
      <c r="PC10" s="93"/>
      <c r="PD10" s="93"/>
      <c r="PE10" s="93"/>
      <c r="PF10" s="93"/>
      <c r="PG10" s="93"/>
      <c r="PH10" s="93"/>
      <c r="PI10" s="93"/>
      <c r="PJ10" s="93"/>
      <c r="PK10" s="93"/>
      <c r="PL10" s="93"/>
      <c r="PM10" s="93"/>
      <c r="PN10" s="93"/>
    </row>
    <row r="11" spans="1:430" x14ac:dyDescent="0.35">
      <c r="A11" s="93"/>
      <c r="B11" s="135">
        <v>3809</v>
      </c>
      <c r="C11" s="125" t="s">
        <v>33</v>
      </c>
      <c r="D11" s="122" t="s">
        <v>28</v>
      </c>
      <c r="E11" s="110">
        <v>92.9</v>
      </c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  <c r="IW11" s="93"/>
      <c r="IX11" s="93"/>
      <c r="IY11" s="93"/>
      <c r="IZ11" s="93"/>
      <c r="JA11" s="93"/>
      <c r="JB11" s="93"/>
      <c r="JC11" s="93"/>
      <c r="JD11" s="93"/>
      <c r="JE11" s="93"/>
      <c r="JF11" s="93"/>
      <c r="JG11" s="93"/>
      <c r="JH11" s="93"/>
      <c r="JI11" s="93"/>
      <c r="JJ11" s="93"/>
      <c r="JK11" s="93"/>
      <c r="JL11" s="93"/>
      <c r="JM11" s="93"/>
      <c r="JN11" s="93"/>
      <c r="JO11" s="93"/>
      <c r="JP11" s="93"/>
      <c r="JQ11" s="93"/>
      <c r="JR11" s="93"/>
      <c r="JS11" s="93"/>
      <c r="JT11" s="93"/>
      <c r="JU11" s="93"/>
      <c r="JV11" s="93"/>
      <c r="JW11" s="93"/>
      <c r="JX11" s="93"/>
      <c r="JY11" s="93"/>
      <c r="JZ11" s="93"/>
      <c r="KA11" s="93"/>
      <c r="KB11" s="93"/>
      <c r="KC11" s="93"/>
      <c r="KD11" s="93"/>
      <c r="KE11" s="93"/>
      <c r="KF11" s="93"/>
      <c r="KG11" s="93"/>
      <c r="KH11" s="93"/>
      <c r="KI11" s="93"/>
      <c r="KJ11" s="93"/>
      <c r="KK11" s="93"/>
      <c r="KL11" s="93"/>
      <c r="KM11" s="93"/>
      <c r="KN11" s="93"/>
      <c r="KO11" s="93"/>
      <c r="KP11" s="93"/>
      <c r="KQ11" s="93"/>
      <c r="KR11" s="93"/>
      <c r="KS11" s="93"/>
      <c r="KT11" s="93"/>
      <c r="KU11" s="93"/>
      <c r="KV11" s="93"/>
      <c r="KW11" s="93"/>
      <c r="KX11" s="93"/>
      <c r="KY11" s="93"/>
      <c r="KZ11" s="93"/>
      <c r="LA11" s="93"/>
      <c r="LB11" s="93"/>
      <c r="LC11" s="93"/>
      <c r="LD11" s="93"/>
      <c r="LE11" s="93"/>
      <c r="LF11" s="93"/>
      <c r="LG11" s="93"/>
      <c r="LH11" s="93"/>
      <c r="LI11" s="93"/>
      <c r="LJ11" s="93"/>
      <c r="LK11" s="93"/>
      <c r="LL11" s="93"/>
      <c r="LM11" s="93"/>
      <c r="LN11" s="93"/>
      <c r="LO11" s="93"/>
      <c r="LP11" s="93"/>
      <c r="LQ11" s="93"/>
      <c r="LR11" s="93"/>
      <c r="LS11" s="93"/>
      <c r="LT11" s="93"/>
      <c r="LU11" s="93"/>
      <c r="LV11" s="93"/>
      <c r="LW11" s="93"/>
      <c r="LX11" s="93"/>
      <c r="LY11" s="93"/>
      <c r="LZ11" s="93"/>
      <c r="MA11" s="93"/>
      <c r="MB11" s="93"/>
      <c r="MC11" s="93"/>
      <c r="MD11" s="93"/>
      <c r="ME11" s="93"/>
      <c r="MF11" s="93"/>
      <c r="MG11" s="93"/>
      <c r="MH11" s="93"/>
      <c r="MI11" s="93"/>
      <c r="MJ11" s="93"/>
      <c r="MK11" s="93"/>
      <c r="ML11" s="93"/>
      <c r="MM11" s="93"/>
      <c r="MN11" s="93"/>
      <c r="MO11" s="93"/>
      <c r="MP11" s="93"/>
      <c r="MQ11" s="93"/>
      <c r="MR11" s="93"/>
      <c r="MS11" s="93"/>
      <c r="MT11" s="93"/>
      <c r="MU11" s="93"/>
      <c r="MV11" s="93"/>
      <c r="MW11" s="93"/>
      <c r="MX11" s="93"/>
      <c r="MY11" s="93"/>
      <c r="MZ11" s="93"/>
      <c r="NA11" s="93"/>
      <c r="NB11" s="93"/>
      <c r="NC11" s="93"/>
      <c r="ND11" s="93"/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  <c r="NS11" s="93"/>
      <c r="NT11" s="93"/>
      <c r="NU11" s="93"/>
      <c r="NV11" s="93"/>
      <c r="NW11" s="93"/>
      <c r="NX11" s="93"/>
      <c r="NY11" s="93"/>
      <c r="NZ11" s="93"/>
      <c r="OA11" s="93"/>
      <c r="OB11" s="93"/>
      <c r="OC11" s="93"/>
      <c r="OD11" s="93"/>
      <c r="OE11" s="93"/>
      <c r="OF11" s="93"/>
      <c r="OG11" s="93"/>
      <c r="OH11" s="93"/>
      <c r="OI11" s="93"/>
      <c r="OJ11" s="93"/>
      <c r="OK11" s="93"/>
      <c r="OL11" s="93"/>
      <c r="OM11" s="93"/>
      <c r="ON11" s="93"/>
      <c r="OO11" s="93"/>
      <c r="OP11" s="93"/>
      <c r="OQ11" s="93"/>
      <c r="OR11" s="93"/>
      <c r="OS11" s="93"/>
      <c r="OT11" s="93"/>
      <c r="OU11" s="93"/>
      <c r="OV11" s="93"/>
      <c r="OW11" s="93"/>
      <c r="OX11" s="93"/>
      <c r="OY11" s="93"/>
      <c r="OZ11" s="93"/>
      <c r="PA11" s="93"/>
      <c r="PB11" s="93"/>
      <c r="PC11" s="93"/>
      <c r="PD11" s="93"/>
      <c r="PE11" s="93"/>
      <c r="PF11" s="93"/>
      <c r="PG11" s="93"/>
      <c r="PH11" s="93"/>
      <c r="PI11" s="93"/>
      <c r="PJ11" s="93"/>
      <c r="PK11" s="93"/>
      <c r="PL11" s="93"/>
      <c r="PM11" s="93"/>
      <c r="PN11" s="93"/>
    </row>
    <row r="12" spans="1:430" x14ac:dyDescent="0.35">
      <c r="A12" s="93"/>
      <c r="B12" s="135">
        <v>4732</v>
      </c>
      <c r="C12" s="125" t="s">
        <v>76</v>
      </c>
      <c r="D12" s="122" t="s">
        <v>77</v>
      </c>
      <c r="E12" s="110">
        <v>99.32</v>
      </c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  <c r="IW12" s="93"/>
      <c r="IX12" s="93"/>
      <c r="IY12" s="93"/>
      <c r="IZ12" s="93"/>
      <c r="JA12" s="93"/>
      <c r="JB12" s="93"/>
      <c r="JC12" s="93"/>
      <c r="JD12" s="93"/>
      <c r="JE12" s="93"/>
      <c r="JF12" s="93"/>
      <c r="JG12" s="93"/>
      <c r="JH12" s="93"/>
      <c r="JI12" s="93"/>
      <c r="JJ12" s="93"/>
      <c r="JK12" s="93"/>
      <c r="JL12" s="93"/>
      <c r="JM12" s="93"/>
      <c r="JN12" s="93"/>
      <c r="JO12" s="93"/>
      <c r="JP12" s="93"/>
      <c r="JQ12" s="93"/>
      <c r="JR12" s="93"/>
      <c r="JS12" s="93"/>
      <c r="JT12" s="93"/>
      <c r="JU12" s="93"/>
      <c r="JV12" s="93"/>
      <c r="JW12" s="93"/>
      <c r="JX12" s="93"/>
      <c r="JY12" s="93"/>
      <c r="JZ12" s="93"/>
      <c r="KA12" s="93"/>
      <c r="KB12" s="93"/>
      <c r="KC12" s="93"/>
      <c r="KD12" s="93"/>
      <c r="KE12" s="93"/>
      <c r="KF12" s="93"/>
      <c r="KG12" s="93"/>
      <c r="KH12" s="93"/>
      <c r="KI12" s="93"/>
      <c r="KJ12" s="93"/>
      <c r="KK12" s="93"/>
      <c r="KL12" s="93"/>
      <c r="KM12" s="93"/>
      <c r="KN12" s="93"/>
      <c r="KO12" s="93"/>
      <c r="KP12" s="93"/>
      <c r="KQ12" s="93"/>
      <c r="KR12" s="93"/>
      <c r="KS12" s="93"/>
      <c r="KT12" s="93"/>
      <c r="KU12" s="93"/>
      <c r="KV12" s="93"/>
      <c r="KW12" s="93"/>
      <c r="KX12" s="93"/>
      <c r="KY12" s="93"/>
      <c r="KZ12" s="93"/>
      <c r="LA12" s="93"/>
      <c r="LB12" s="93"/>
      <c r="LC12" s="93"/>
      <c r="LD12" s="93"/>
      <c r="LE12" s="93"/>
      <c r="LF12" s="93"/>
      <c r="LG12" s="93"/>
      <c r="LH12" s="93"/>
      <c r="LI12" s="93"/>
      <c r="LJ12" s="93"/>
      <c r="LK12" s="93"/>
      <c r="LL12" s="93"/>
      <c r="LM12" s="93"/>
      <c r="LN12" s="93"/>
      <c r="LO12" s="93"/>
      <c r="LP12" s="93"/>
      <c r="LQ12" s="93"/>
      <c r="LR12" s="93"/>
      <c r="LS12" s="93"/>
      <c r="LT12" s="93"/>
      <c r="LU12" s="93"/>
      <c r="LV12" s="93"/>
      <c r="LW12" s="93"/>
      <c r="LX12" s="93"/>
      <c r="LY12" s="93"/>
      <c r="LZ12" s="93"/>
      <c r="MA12" s="93"/>
      <c r="MB12" s="93"/>
      <c r="MC12" s="93"/>
      <c r="MD12" s="93"/>
      <c r="ME12" s="93"/>
      <c r="MF12" s="93"/>
      <c r="MG12" s="93"/>
      <c r="MH12" s="93"/>
      <c r="MI12" s="93"/>
      <c r="MJ12" s="93"/>
      <c r="MK12" s="93"/>
      <c r="ML12" s="93"/>
      <c r="MM12" s="93"/>
      <c r="MN12" s="93"/>
      <c r="MO12" s="93"/>
      <c r="MP12" s="93"/>
      <c r="MQ12" s="93"/>
      <c r="MR12" s="93"/>
      <c r="MS12" s="93"/>
      <c r="MT12" s="93"/>
      <c r="MU12" s="93"/>
      <c r="MV12" s="93"/>
      <c r="MW12" s="93"/>
      <c r="MX12" s="93"/>
      <c r="MY12" s="93"/>
      <c r="MZ12" s="93"/>
      <c r="NA12" s="93"/>
      <c r="NB12" s="93"/>
      <c r="NC12" s="93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  <c r="NS12" s="93"/>
      <c r="NT12" s="93"/>
      <c r="NU12" s="93"/>
      <c r="NV12" s="93"/>
      <c r="NW12" s="93"/>
      <c r="NX12" s="93"/>
      <c r="NY12" s="93"/>
      <c r="NZ12" s="93"/>
      <c r="OA12" s="93"/>
      <c r="OB12" s="93"/>
      <c r="OC12" s="93"/>
      <c r="OD12" s="93"/>
      <c r="OE12" s="93"/>
      <c r="OF12" s="93"/>
      <c r="OG12" s="93"/>
      <c r="OH12" s="93"/>
      <c r="OI12" s="93"/>
      <c r="OJ12" s="93"/>
      <c r="OK12" s="93"/>
      <c r="OL12" s="93"/>
      <c r="OM12" s="93"/>
      <c r="ON12" s="93"/>
      <c r="OO12" s="93"/>
      <c r="OP12" s="93"/>
      <c r="OQ12" s="93"/>
      <c r="OR12" s="93"/>
      <c r="OS12" s="93"/>
      <c r="OT12" s="93"/>
      <c r="OU12" s="93"/>
      <c r="OV12" s="93"/>
      <c r="OW12" s="93"/>
      <c r="OX12" s="93"/>
      <c r="OY12" s="93"/>
      <c r="OZ12" s="93"/>
      <c r="PA12" s="93"/>
      <c r="PB12" s="93"/>
      <c r="PC12" s="93"/>
      <c r="PD12" s="93"/>
      <c r="PE12" s="93"/>
      <c r="PF12" s="93"/>
      <c r="PG12" s="93"/>
      <c r="PH12" s="93"/>
      <c r="PI12" s="93"/>
      <c r="PJ12" s="93"/>
      <c r="PK12" s="93"/>
      <c r="PL12" s="93"/>
      <c r="PM12" s="93"/>
      <c r="PN12" s="93"/>
    </row>
    <row r="13" spans="1:430" x14ac:dyDescent="0.35">
      <c r="A13" s="93"/>
      <c r="B13" s="135">
        <v>3833</v>
      </c>
      <c r="C13" s="125" t="s">
        <v>34</v>
      </c>
      <c r="D13" s="122" t="s">
        <v>25</v>
      </c>
      <c r="E13" s="110">
        <v>131.79</v>
      </c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  <c r="IX13" s="93"/>
      <c r="IY13" s="93"/>
      <c r="IZ13" s="93"/>
      <c r="JA13" s="93"/>
      <c r="JB13" s="93"/>
      <c r="JC13" s="93"/>
      <c r="JD13" s="93"/>
      <c r="JE13" s="93"/>
      <c r="JF13" s="93"/>
      <c r="JG13" s="93"/>
      <c r="JH13" s="93"/>
      <c r="JI13" s="93"/>
      <c r="JJ13" s="93"/>
      <c r="JK13" s="93"/>
      <c r="JL13" s="93"/>
      <c r="JM13" s="93"/>
      <c r="JN13" s="93"/>
      <c r="JO13" s="93"/>
      <c r="JP13" s="93"/>
      <c r="JQ13" s="93"/>
      <c r="JR13" s="93"/>
      <c r="JS13" s="93"/>
      <c r="JT13" s="93"/>
      <c r="JU13" s="93"/>
      <c r="JV13" s="93"/>
      <c r="JW13" s="93"/>
      <c r="JX13" s="93"/>
      <c r="JY13" s="93"/>
      <c r="JZ13" s="93"/>
      <c r="KA13" s="93"/>
      <c r="KB13" s="93"/>
      <c r="KC13" s="93"/>
      <c r="KD13" s="93"/>
      <c r="KE13" s="93"/>
      <c r="KF13" s="93"/>
      <c r="KG13" s="93"/>
      <c r="KH13" s="93"/>
      <c r="KI13" s="93"/>
      <c r="KJ13" s="93"/>
      <c r="KK13" s="93"/>
      <c r="KL13" s="93"/>
      <c r="KM13" s="93"/>
      <c r="KN13" s="93"/>
      <c r="KO13" s="93"/>
      <c r="KP13" s="93"/>
      <c r="KQ13" s="93"/>
      <c r="KR13" s="93"/>
      <c r="KS13" s="93"/>
      <c r="KT13" s="93"/>
      <c r="KU13" s="93"/>
      <c r="KV13" s="93"/>
      <c r="KW13" s="93"/>
      <c r="KX13" s="93"/>
      <c r="KY13" s="93"/>
      <c r="KZ13" s="93"/>
      <c r="LA13" s="93"/>
      <c r="LB13" s="93"/>
      <c r="LC13" s="93"/>
      <c r="LD13" s="93"/>
      <c r="LE13" s="93"/>
      <c r="LF13" s="93"/>
      <c r="LG13" s="93"/>
      <c r="LH13" s="93"/>
      <c r="LI13" s="93"/>
      <c r="LJ13" s="93"/>
      <c r="LK13" s="93"/>
      <c r="LL13" s="93"/>
      <c r="LM13" s="93"/>
      <c r="LN13" s="93"/>
      <c r="LO13" s="93"/>
      <c r="LP13" s="93"/>
      <c r="LQ13" s="93"/>
      <c r="LR13" s="93"/>
      <c r="LS13" s="93"/>
      <c r="LT13" s="93"/>
      <c r="LU13" s="93"/>
      <c r="LV13" s="93"/>
      <c r="LW13" s="93"/>
      <c r="LX13" s="93"/>
      <c r="LY13" s="93"/>
      <c r="LZ13" s="93"/>
      <c r="MA13" s="93"/>
      <c r="MB13" s="93"/>
      <c r="MC13" s="93"/>
      <c r="MD13" s="93"/>
      <c r="ME13" s="93"/>
      <c r="MF13" s="93"/>
      <c r="MG13" s="93"/>
      <c r="MH13" s="93"/>
      <c r="MI13" s="93"/>
      <c r="MJ13" s="93"/>
      <c r="MK13" s="93"/>
      <c r="ML13" s="93"/>
      <c r="MM13" s="93"/>
      <c r="MN13" s="93"/>
      <c r="MO13" s="93"/>
      <c r="MP13" s="93"/>
      <c r="MQ13" s="93"/>
      <c r="MR13" s="93"/>
      <c r="MS13" s="93"/>
      <c r="MT13" s="93"/>
      <c r="MU13" s="93"/>
      <c r="MV13" s="93"/>
      <c r="MW13" s="93"/>
      <c r="MX13" s="93"/>
      <c r="MY13" s="93"/>
      <c r="MZ13" s="93"/>
      <c r="NA13" s="93"/>
      <c r="NB13" s="93"/>
      <c r="NC13" s="93"/>
      <c r="ND13" s="93"/>
      <c r="NE13" s="93"/>
      <c r="NF13" s="93"/>
      <c r="NG13" s="93"/>
      <c r="NH13" s="93"/>
      <c r="NI13" s="93"/>
      <c r="NJ13" s="93"/>
      <c r="NK13" s="93"/>
      <c r="NL13" s="93"/>
      <c r="NM13" s="93"/>
      <c r="NN13" s="93"/>
      <c r="NO13" s="93"/>
      <c r="NP13" s="93"/>
      <c r="NQ13" s="93"/>
      <c r="NR13" s="93"/>
      <c r="NS13" s="93"/>
      <c r="NT13" s="93"/>
      <c r="NU13" s="93"/>
      <c r="NV13" s="93"/>
      <c r="NW13" s="93"/>
      <c r="NX13" s="93"/>
      <c r="NY13" s="93"/>
      <c r="NZ13" s="93"/>
      <c r="OA13" s="93"/>
      <c r="OB13" s="93"/>
      <c r="OC13" s="93"/>
      <c r="OD13" s="93"/>
      <c r="OE13" s="93"/>
      <c r="OF13" s="93"/>
      <c r="OG13" s="93"/>
      <c r="OH13" s="93"/>
      <c r="OI13" s="93"/>
      <c r="OJ13" s="93"/>
      <c r="OK13" s="93"/>
      <c r="OL13" s="93"/>
      <c r="OM13" s="93"/>
      <c r="ON13" s="93"/>
      <c r="OO13" s="93"/>
      <c r="OP13" s="93"/>
      <c r="OQ13" s="93"/>
      <c r="OR13" s="93"/>
      <c r="OS13" s="93"/>
      <c r="OT13" s="93"/>
      <c r="OU13" s="93"/>
      <c r="OV13" s="93"/>
      <c r="OW13" s="93"/>
      <c r="OX13" s="93"/>
      <c r="OY13" s="93"/>
      <c r="OZ13" s="93"/>
      <c r="PA13" s="93"/>
      <c r="PB13" s="93"/>
      <c r="PC13" s="93"/>
      <c r="PD13" s="93"/>
      <c r="PE13" s="93"/>
      <c r="PF13" s="93"/>
      <c r="PG13" s="93"/>
      <c r="PH13" s="93"/>
      <c r="PI13" s="93"/>
      <c r="PJ13" s="93"/>
      <c r="PK13" s="93"/>
      <c r="PL13" s="93"/>
      <c r="PM13" s="93"/>
      <c r="PN13" s="93"/>
    </row>
    <row r="14" spans="1:430" x14ac:dyDescent="0.35">
      <c r="A14" s="93"/>
      <c r="B14" s="128"/>
      <c r="C14" s="129" t="s">
        <v>151</v>
      </c>
      <c r="D14" s="129"/>
      <c r="E14" s="134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  <c r="IX14" s="93"/>
      <c r="IY14" s="93"/>
      <c r="IZ14" s="93"/>
      <c r="JA14" s="93"/>
      <c r="JB14" s="93"/>
      <c r="JC14" s="93"/>
      <c r="JD14" s="93"/>
      <c r="JE14" s="93"/>
      <c r="JF14" s="93"/>
      <c r="JG14" s="93"/>
      <c r="JH14" s="93"/>
      <c r="JI14" s="93"/>
      <c r="JJ14" s="93"/>
      <c r="JK14" s="93"/>
      <c r="JL14" s="93"/>
      <c r="JM14" s="93"/>
      <c r="JN14" s="93"/>
      <c r="JO14" s="93"/>
      <c r="JP14" s="93"/>
      <c r="JQ14" s="93"/>
      <c r="JR14" s="93"/>
      <c r="JS14" s="93"/>
      <c r="JT14" s="93"/>
      <c r="JU14" s="93"/>
      <c r="JV14" s="93"/>
      <c r="JW14" s="93"/>
      <c r="JX14" s="93"/>
      <c r="JY14" s="93"/>
      <c r="JZ14" s="93"/>
      <c r="KA14" s="93"/>
      <c r="KB14" s="93"/>
      <c r="KC14" s="93"/>
      <c r="KD14" s="93"/>
      <c r="KE14" s="93"/>
      <c r="KF14" s="93"/>
      <c r="KG14" s="93"/>
      <c r="KH14" s="93"/>
      <c r="KI14" s="93"/>
      <c r="KJ14" s="93"/>
      <c r="KK14" s="93"/>
      <c r="KL14" s="93"/>
      <c r="KM14" s="93"/>
      <c r="KN14" s="93"/>
      <c r="KO14" s="93"/>
      <c r="KP14" s="93"/>
      <c r="KQ14" s="93"/>
      <c r="KR14" s="93"/>
      <c r="KS14" s="93"/>
      <c r="KT14" s="93"/>
      <c r="KU14" s="93"/>
      <c r="KV14" s="93"/>
      <c r="KW14" s="93"/>
      <c r="KX14" s="93"/>
      <c r="KY14" s="93"/>
      <c r="KZ14" s="93"/>
      <c r="LA14" s="93"/>
      <c r="LB14" s="93"/>
      <c r="LC14" s="93"/>
      <c r="LD14" s="93"/>
      <c r="LE14" s="93"/>
      <c r="LF14" s="93"/>
      <c r="LG14" s="93"/>
      <c r="LH14" s="93"/>
      <c r="LI14" s="93"/>
      <c r="LJ14" s="93"/>
      <c r="LK14" s="93"/>
      <c r="LL14" s="93"/>
      <c r="LM14" s="93"/>
      <c r="LN14" s="93"/>
      <c r="LO14" s="93"/>
      <c r="LP14" s="93"/>
      <c r="LQ14" s="93"/>
      <c r="LR14" s="93"/>
      <c r="LS14" s="93"/>
      <c r="LT14" s="93"/>
      <c r="LU14" s="93"/>
      <c r="LV14" s="93"/>
      <c r="LW14" s="93"/>
      <c r="LX14" s="93"/>
      <c r="LY14" s="93"/>
      <c r="LZ14" s="93"/>
      <c r="MA14" s="93"/>
      <c r="MB14" s="93"/>
      <c r="MC14" s="93"/>
      <c r="MD14" s="93"/>
      <c r="ME14" s="93"/>
      <c r="MF14" s="93"/>
      <c r="MG14" s="93"/>
      <c r="MH14" s="93"/>
      <c r="MI14" s="93"/>
      <c r="MJ14" s="93"/>
      <c r="MK14" s="93"/>
      <c r="ML14" s="93"/>
      <c r="MM14" s="93"/>
      <c r="MN14" s="93"/>
      <c r="MO14" s="93"/>
      <c r="MP14" s="93"/>
      <c r="MQ14" s="93"/>
      <c r="MR14" s="93"/>
      <c r="MS14" s="93"/>
      <c r="MT14" s="93"/>
      <c r="MU14" s="93"/>
      <c r="MV14" s="93"/>
      <c r="MW14" s="93"/>
      <c r="MX14" s="93"/>
      <c r="MY14" s="93"/>
      <c r="MZ14" s="93"/>
      <c r="NA14" s="93"/>
      <c r="NB14" s="93"/>
      <c r="NC14" s="93"/>
      <c r="ND14" s="93"/>
      <c r="NE14" s="93"/>
      <c r="NF14" s="93"/>
      <c r="NG14" s="93"/>
      <c r="NH14" s="93"/>
      <c r="NI14" s="93"/>
      <c r="NJ14" s="93"/>
      <c r="NK14" s="93"/>
      <c r="NL14" s="93"/>
      <c r="NM14" s="93"/>
      <c r="NN14" s="93"/>
      <c r="NO14" s="93"/>
      <c r="NP14" s="93"/>
      <c r="NQ14" s="93"/>
      <c r="NR14" s="93"/>
      <c r="NS14" s="93"/>
      <c r="NT14" s="93"/>
      <c r="NU14" s="93"/>
      <c r="NV14" s="93"/>
      <c r="NW14" s="93"/>
      <c r="NX14" s="93"/>
      <c r="NY14" s="93"/>
      <c r="NZ14" s="93"/>
      <c r="OA14" s="93"/>
      <c r="OB14" s="93"/>
      <c r="OC14" s="93"/>
      <c r="OD14" s="93"/>
      <c r="OE14" s="93"/>
      <c r="OF14" s="93"/>
      <c r="OG14" s="93"/>
      <c r="OH14" s="93"/>
      <c r="OI14" s="93"/>
      <c r="OJ14" s="93"/>
      <c r="OK14" s="93"/>
      <c r="OL14" s="93"/>
      <c r="OM14" s="93"/>
      <c r="ON14" s="93"/>
      <c r="OO14" s="93"/>
      <c r="OP14" s="93"/>
      <c r="OQ14" s="93"/>
      <c r="OR14" s="93"/>
      <c r="OS14" s="93"/>
      <c r="OT14" s="93"/>
      <c r="OU14" s="93"/>
      <c r="OV14" s="93"/>
      <c r="OW14" s="93"/>
      <c r="OX14" s="93"/>
      <c r="OY14" s="93"/>
      <c r="OZ14" s="93"/>
      <c r="PA14" s="93"/>
      <c r="PB14" s="93"/>
      <c r="PC14" s="93"/>
      <c r="PD14" s="93"/>
      <c r="PE14" s="93"/>
      <c r="PF14" s="93"/>
      <c r="PG14" s="93"/>
      <c r="PH14" s="93"/>
      <c r="PI14" s="93"/>
      <c r="PJ14" s="93"/>
      <c r="PK14" s="93"/>
      <c r="PL14" s="93"/>
      <c r="PM14" s="93"/>
      <c r="PN14" s="93"/>
    </row>
    <row r="15" spans="1:430" x14ac:dyDescent="0.35">
      <c r="A15" s="93"/>
      <c r="B15" s="139">
        <v>327</v>
      </c>
      <c r="C15" s="118" t="s">
        <v>38</v>
      </c>
      <c r="D15" s="112" t="s">
        <v>152</v>
      </c>
      <c r="E15" s="148">
        <v>91.68</v>
      </c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  <c r="IW15" s="93"/>
      <c r="IX15" s="93"/>
      <c r="IY15" s="93"/>
      <c r="IZ15" s="93"/>
      <c r="JA15" s="93"/>
      <c r="JB15" s="93"/>
      <c r="JC15" s="93"/>
      <c r="JD15" s="93"/>
      <c r="JE15" s="93"/>
      <c r="JF15" s="93"/>
      <c r="JG15" s="93"/>
      <c r="JH15" s="93"/>
      <c r="JI15" s="93"/>
      <c r="JJ15" s="93"/>
      <c r="JK15" s="93"/>
      <c r="JL15" s="93"/>
      <c r="JM15" s="93"/>
      <c r="JN15" s="93"/>
      <c r="JO15" s="93"/>
      <c r="JP15" s="93"/>
      <c r="JQ15" s="93"/>
      <c r="JR15" s="93"/>
      <c r="JS15" s="93"/>
      <c r="JT15" s="93"/>
      <c r="JU15" s="93"/>
      <c r="JV15" s="93"/>
      <c r="JW15" s="93"/>
      <c r="JX15" s="93"/>
      <c r="JY15" s="93"/>
      <c r="JZ15" s="93"/>
      <c r="KA15" s="93"/>
      <c r="KB15" s="93"/>
      <c r="KC15" s="93"/>
      <c r="KD15" s="93"/>
      <c r="KE15" s="93"/>
      <c r="KF15" s="93"/>
      <c r="KG15" s="93"/>
      <c r="KH15" s="93"/>
      <c r="KI15" s="93"/>
      <c r="KJ15" s="93"/>
      <c r="KK15" s="93"/>
      <c r="KL15" s="93"/>
      <c r="KM15" s="93"/>
      <c r="KN15" s="93"/>
      <c r="KO15" s="93"/>
      <c r="KP15" s="93"/>
      <c r="KQ15" s="93"/>
      <c r="KR15" s="93"/>
      <c r="KS15" s="93"/>
      <c r="KT15" s="93"/>
      <c r="KU15" s="93"/>
      <c r="KV15" s="93"/>
      <c r="KW15" s="93"/>
      <c r="KX15" s="93"/>
      <c r="KY15" s="93"/>
      <c r="KZ15" s="93"/>
      <c r="LA15" s="93"/>
      <c r="LB15" s="93"/>
      <c r="LC15" s="93"/>
      <c r="LD15" s="93"/>
      <c r="LE15" s="93"/>
      <c r="LF15" s="93"/>
      <c r="LG15" s="93"/>
      <c r="LH15" s="93"/>
      <c r="LI15" s="93"/>
      <c r="LJ15" s="93"/>
      <c r="LK15" s="93"/>
      <c r="LL15" s="93"/>
      <c r="LM15" s="93"/>
      <c r="LN15" s="93"/>
      <c r="LO15" s="93"/>
      <c r="LP15" s="93"/>
      <c r="LQ15" s="93"/>
      <c r="LR15" s="93"/>
      <c r="LS15" s="93"/>
      <c r="LT15" s="93"/>
      <c r="LU15" s="93"/>
      <c r="LV15" s="93"/>
      <c r="LW15" s="93"/>
      <c r="LX15" s="93"/>
      <c r="LY15" s="93"/>
      <c r="LZ15" s="93"/>
      <c r="MA15" s="93"/>
      <c r="MB15" s="93"/>
      <c r="MC15" s="93"/>
      <c r="MD15" s="93"/>
      <c r="ME15" s="93"/>
      <c r="MF15" s="93"/>
      <c r="MG15" s="93"/>
      <c r="MH15" s="93"/>
      <c r="MI15" s="93"/>
      <c r="MJ15" s="93"/>
      <c r="MK15" s="93"/>
      <c r="ML15" s="93"/>
      <c r="MM15" s="93"/>
      <c r="MN15" s="93"/>
      <c r="MO15" s="93"/>
      <c r="MP15" s="93"/>
      <c r="MQ15" s="93"/>
      <c r="MR15" s="93"/>
      <c r="MS15" s="93"/>
      <c r="MT15" s="93"/>
      <c r="MU15" s="93"/>
      <c r="MV15" s="93"/>
      <c r="MW15" s="93"/>
      <c r="MX15" s="93"/>
      <c r="MY15" s="93"/>
      <c r="MZ15" s="93"/>
      <c r="NA15" s="93"/>
      <c r="NB15" s="93"/>
      <c r="NC15" s="93"/>
      <c r="ND15" s="93"/>
      <c r="NE15" s="93"/>
      <c r="NF15" s="93"/>
      <c r="NG15" s="93"/>
      <c r="NH15" s="93"/>
      <c r="NI15" s="93"/>
      <c r="NJ15" s="93"/>
      <c r="NK15" s="93"/>
      <c r="NL15" s="93"/>
      <c r="NM15" s="93"/>
      <c r="NN15" s="93"/>
      <c r="NO15" s="93"/>
      <c r="NP15" s="93"/>
      <c r="NQ15" s="93"/>
      <c r="NR15" s="93"/>
      <c r="NS15" s="93"/>
      <c r="NT15" s="93"/>
      <c r="NU15" s="93"/>
      <c r="NV15" s="93"/>
      <c r="NW15" s="93"/>
      <c r="NX15" s="93"/>
      <c r="NY15" s="93"/>
      <c r="NZ15" s="93"/>
      <c r="OA15" s="93"/>
      <c r="OB15" s="93"/>
      <c r="OC15" s="93"/>
      <c r="OD15" s="93"/>
      <c r="OE15" s="93"/>
      <c r="OF15" s="93"/>
      <c r="OG15" s="93"/>
      <c r="OH15" s="93"/>
      <c r="OI15" s="93"/>
      <c r="OJ15" s="93"/>
      <c r="OK15" s="93"/>
      <c r="OL15" s="93"/>
      <c r="OM15" s="93"/>
      <c r="ON15" s="93"/>
      <c r="OO15" s="93"/>
      <c r="OP15" s="93"/>
      <c r="OQ15" s="93"/>
      <c r="OR15" s="93"/>
      <c r="OS15" s="93"/>
      <c r="OT15" s="93"/>
      <c r="OU15" s="93"/>
      <c r="OV15" s="93"/>
      <c r="OW15" s="93"/>
      <c r="OX15" s="93"/>
      <c r="OY15" s="93"/>
      <c r="OZ15" s="93"/>
      <c r="PA15" s="93"/>
      <c r="PB15" s="93"/>
      <c r="PC15" s="93"/>
      <c r="PD15" s="93"/>
      <c r="PE15" s="93"/>
      <c r="PF15" s="93"/>
      <c r="PG15" s="93"/>
      <c r="PH15" s="93"/>
      <c r="PI15" s="93"/>
      <c r="PJ15" s="93"/>
      <c r="PK15" s="93"/>
      <c r="PL15" s="93"/>
      <c r="PM15" s="93"/>
      <c r="PN15" s="93"/>
    </row>
    <row r="16" spans="1:430" x14ac:dyDescent="0.35">
      <c r="A16" s="93"/>
      <c r="B16" s="103">
        <v>5997</v>
      </c>
      <c r="C16" s="119" t="s">
        <v>153</v>
      </c>
      <c r="D16" s="117" t="s">
        <v>154</v>
      </c>
      <c r="E16" s="149">
        <v>104.2</v>
      </c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  <c r="IX16" s="93"/>
      <c r="IY16" s="93"/>
      <c r="IZ16" s="93"/>
      <c r="JA16" s="93"/>
      <c r="JB16" s="93"/>
      <c r="JC16" s="93"/>
      <c r="JD16" s="93"/>
      <c r="JE16" s="93"/>
      <c r="JF16" s="93"/>
      <c r="JG16" s="93"/>
      <c r="JH16" s="93"/>
      <c r="JI16" s="93"/>
      <c r="JJ16" s="93"/>
      <c r="JK16" s="93"/>
      <c r="JL16" s="93"/>
      <c r="JM16" s="93"/>
      <c r="JN16" s="93"/>
      <c r="JO16" s="93"/>
      <c r="JP16" s="93"/>
      <c r="JQ16" s="93"/>
      <c r="JR16" s="93"/>
      <c r="JS16" s="93"/>
      <c r="JT16" s="93"/>
      <c r="JU16" s="93"/>
      <c r="JV16" s="93"/>
      <c r="JW16" s="93"/>
      <c r="JX16" s="93"/>
      <c r="JY16" s="93"/>
      <c r="JZ16" s="93"/>
      <c r="KA16" s="93"/>
      <c r="KB16" s="93"/>
      <c r="KC16" s="93"/>
      <c r="KD16" s="93"/>
      <c r="KE16" s="93"/>
      <c r="KF16" s="93"/>
      <c r="KG16" s="93"/>
      <c r="KH16" s="93"/>
      <c r="KI16" s="93"/>
      <c r="KJ16" s="93"/>
      <c r="KK16" s="93"/>
      <c r="KL16" s="93"/>
      <c r="KM16" s="93"/>
      <c r="KN16" s="93"/>
      <c r="KO16" s="93"/>
      <c r="KP16" s="93"/>
      <c r="KQ16" s="93"/>
      <c r="KR16" s="93"/>
      <c r="KS16" s="93"/>
      <c r="KT16" s="93"/>
      <c r="KU16" s="93"/>
      <c r="KV16" s="93"/>
      <c r="KW16" s="93"/>
      <c r="KX16" s="93"/>
      <c r="KY16" s="93"/>
      <c r="KZ16" s="93"/>
      <c r="LA16" s="93"/>
      <c r="LB16" s="93"/>
      <c r="LC16" s="93"/>
      <c r="LD16" s="93"/>
      <c r="LE16" s="93"/>
      <c r="LF16" s="93"/>
      <c r="LG16" s="93"/>
      <c r="LH16" s="93"/>
      <c r="LI16" s="93"/>
      <c r="LJ16" s="93"/>
      <c r="LK16" s="93"/>
      <c r="LL16" s="93"/>
      <c r="LM16" s="93"/>
      <c r="LN16" s="93"/>
      <c r="LO16" s="93"/>
      <c r="LP16" s="93"/>
      <c r="LQ16" s="93"/>
      <c r="LR16" s="93"/>
      <c r="LS16" s="93"/>
      <c r="LT16" s="93"/>
      <c r="LU16" s="93"/>
      <c r="LV16" s="93"/>
      <c r="LW16" s="93"/>
      <c r="LX16" s="93"/>
      <c r="LY16" s="93"/>
      <c r="LZ16" s="93"/>
      <c r="MA16" s="93"/>
      <c r="MB16" s="93"/>
      <c r="MC16" s="93"/>
      <c r="MD16" s="93"/>
      <c r="ME16" s="93"/>
      <c r="MF16" s="93"/>
      <c r="MG16" s="93"/>
      <c r="MH16" s="93"/>
      <c r="MI16" s="93"/>
      <c r="MJ16" s="93"/>
      <c r="MK16" s="93"/>
      <c r="ML16" s="93"/>
      <c r="MM16" s="93"/>
      <c r="MN16" s="93"/>
      <c r="MO16" s="93"/>
      <c r="MP16" s="93"/>
      <c r="MQ16" s="93"/>
      <c r="MR16" s="93"/>
      <c r="MS16" s="93"/>
      <c r="MT16" s="93"/>
      <c r="MU16" s="93"/>
      <c r="MV16" s="93"/>
      <c r="MW16" s="93"/>
      <c r="MX16" s="93"/>
      <c r="MY16" s="93"/>
      <c r="MZ16" s="93"/>
      <c r="NA16" s="93"/>
      <c r="NB16" s="93"/>
      <c r="NC16" s="93"/>
      <c r="ND16" s="93"/>
      <c r="NE16" s="93"/>
      <c r="NF16" s="93"/>
      <c r="NG16" s="93"/>
      <c r="NH16" s="93"/>
      <c r="NI16" s="93"/>
      <c r="NJ16" s="93"/>
      <c r="NK16" s="93"/>
      <c r="NL16" s="93"/>
      <c r="NM16" s="93"/>
      <c r="NN16" s="93"/>
      <c r="NO16" s="93"/>
      <c r="NP16" s="93"/>
      <c r="NQ16" s="93"/>
      <c r="NR16" s="93"/>
      <c r="NS16" s="93"/>
      <c r="NT16" s="93"/>
      <c r="NU16" s="93"/>
      <c r="NV16" s="93"/>
      <c r="NW16" s="93"/>
      <c r="NX16" s="93"/>
      <c r="NY16" s="93"/>
      <c r="NZ16" s="93"/>
      <c r="OA16" s="93"/>
      <c r="OB16" s="93"/>
      <c r="OC16" s="93"/>
      <c r="OD16" s="93"/>
      <c r="OE16" s="93"/>
      <c r="OF16" s="93"/>
      <c r="OG16" s="93"/>
      <c r="OH16" s="93"/>
      <c r="OI16" s="93"/>
      <c r="OJ16" s="93"/>
      <c r="OK16" s="93"/>
      <c r="OL16" s="93"/>
      <c r="OM16" s="93"/>
      <c r="ON16" s="93"/>
      <c r="OO16" s="93"/>
      <c r="OP16" s="93"/>
      <c r="OQ16" s="93"/>
      <c r="OR16" s="93"/>
      <c r="OS16" s="93"/>
      <c r="OT16" s="93"/>
      <c r="OU16" s="93"/>
      <c r="OV16" s="93"/>
      <c r="OW16" s="93"/>
      <c r="OX16" s="93"/>
      <c r="OY16" s="93"/>
      <c r="OZ16" s="93"/>
      <c r="PA16" s="93"/>
      <c r="PB16" s="93"/>
      <c r="PC16" s="93"/>
      <c r="PD16" s="93"/>
      <c r="PE16" s="93"/>
      <c r="PF16" s="93"/>
      <c r="PG16" s="93"/>
      <c r="PH16" s="93"/>
      <c r="PI16" s="93"/>
      <c r="PJ16" s="93"/>
      <c r="PK16" s="93"/>
      <c r="PL16" s="93"/>
      <c r="PM16" s="93"/>
      <c r="PN16" s="93"/>
    </row>
    <row r="17" spans="2:5" x14ac:dyDescent="0.35">
      <c r="B17" s="103">
        <v>25027</v>
      </c>
      <c r="C17" s="119" t="s">
        <v>155</v>
      </c>
      <c r="D17" s="117" t="s">
        <v>156</v>
      </c>
      <c r="E17" s="149">
        <v>138.78</v>
      </c>
    </row>
    <row r="18" spans="2:5" x14ac:dyDescent="0.35">
      <c r="B18" s="103">
        <v>3061</v>
      </c>
      <c r="C18" s="119" t="s">
        <v>35</v>
      </c>
      <c r="D18" s="117" t="s">
        <v>157</v>
      </c>
      <c r="E18" s="149">
        <v>87.8</v>
      </c>
    </row>
    <row r="19" spans="2:5" x14ac:dyDescent="0.35">
      <c r="B19" s="103">
        <v>5937</v>
      </c>
      <c r="C19" s="119" t="s">
        <v>35</v>
      </c>
      <c r="D19" s="117" t="s">
        <v>158</v>
      </c>
      <c r="E19" s="149">
        <v>150.19</v>
      </c>
    </row>
    <row r="20" spans="2:5" x14ac:dyDescent="0.35">
      <c r="B20" s="103">
        <v>25078</v>
      </c>
      <c r="C20" s="119" t="s">
        <v>35</v>
      </c>
      <c r="D20" s="117" t="s">
        <v>159</v>
      </c>
      <c r="E20" s="149">
        <v>132.31</v>
      </c>
    </row>
    <row r="21" spans="2:5" x14ac:dyDescent="0.35">
      <c r="B21" s="103">
        <v>1181</v>
      </c>
      <c r="C21" s="119" t="s">
        <v>36</v>
      </c>
      <c r="D21" s="117" t="s">
        <v>160</v>
      </c>
      <c r="E21" s="149">
        <v>144.62</v>
      </c>
    </row>
    <row r="22" spans="2:5" x14ac:dyDescent="0.35">
      <c r="B22" s="103">
        <v>5935</v>
      </c>
      <c r="C22" s="119" t="s">
        <v>161</v>
      </c>
      <c r="D22" s="117" t="s">
        <v>162</v>
      </c>
      <c r="E22" s="149">
        <v>137.26</v>
      </c>
    </row>
    <row r="23" spans="2:5" x14ac:dyDescent="0.35">
      <c r="B23" s="103">
        <v>25034</v>
      </c>
      <c r="C23" s="119" t="s">
        <v>36</v>
      </c>
      <c r="D23" s="117" t="s">
        <v>163</v>
      </c>
      <c r="E23" s="149">
        <v>97.86</v>
      </c>
    </row>
    <row r="24" spans="2:5" x14ac:dyDescent="0.35">
      <c r="B24" s="150">
        <v>3834</v>
      </c>
      <c r="C24" s="120" t="s">
        <v>39</v>
      </c>
      <c r="D24" s="130" t="s">
        <v>26</v>
      </c>
      <c r="E24" s="110">
        <v>131.79</v>
      </c>
    </row>
    <row r="25" spans="2:5" x14ac:dyDescent="0.35">
      <c r="B25" s="150">
        <v>3835</v>
      </c>
      <c r="C25" s="120" t="s">
        <v>39</v>
      </c>
      <c r="D25" s="130" t="s">
        <v>27</v>
      </c>
      <c r="E25" s="110">
        <v>131.79</v>
      </c>
    </row>
    <row r="26" spans="2:5" x14ac:dyDescent="0.35">
      <c r="B26" s="150">
        <v>5892</v>
      </c>
      <c r="C26" s="120" t="s">
        <v>164</v>
      </c>
      <c r="D26" s="131" t="s">
        <v>165</v>
      </c>
      <c r="E26" s="151">
        <v>122.12</v>
      </c>
    </row>
    <row r="27" spans="2:5" x14ac:dyDescent="0.35">
      <c r="B27" s="103">
        <v>4901</v>
      </c>
      <c r="C27" s="119" t="s">
        <v>166</v>
      </c>
      <c r="D27" s="117" t="s">
        <v>167</v>
      </c>
      <c r="E27" s="149">
        <v>150.19</v>
      </c>
    </row>
    <row r="28" spans="2:5" x14ac:dyDescent="0.35">
      <c r="B28" s="150">
        <v>3825</v>
      </c>
      <c r="C28" s="120" t="s">
        <v>41</v>
      </c>
      <c r="D28" s="132" t="s">
        <v>168</v>
      </c>
      <c r="E28" s="152">
        <v>112.62</v>
      </c>
    </row>
    <row r="29" spans="2:5" x14ac:dyDescent="0.35">
      <c r="B29" s="150">
        <v>3894</v>
      </c>
      <c r="C29" s="120" t="s">
        <v>169</v>
      </c>
      <c r="D29" s="131" t="s">
        <v>170</v>
      </c>
      <c r="E29" s="151">
        <v>108.55</v>
      </c>
    </row>
    <row r="30" spans="2:5" x14ac:dyDescent="0.35">
      <c r="B30" s="150">
        <v>5309</v>
      </c>
      <c r="C30" s="120" t="s">
        <v>117</v>
      </c>
      <c r="D30" s="131" t="s">
        <v>116</v>
      </c>
      <c r="E30" s="151">
        <v>140.88</v>
      </c>
    </row>
    <row r="31" spans="2:5" x14ac:dyDescent="0.35">
      <c r="B31" s="153">
        <v>3839</v>
      </c>
      <c r="C31" s="121" t="s">
        <v>42</v>
      </c>
      <c r="D31" s="133" t="s">
        <v>171</v>
      </c>
      <c r="E31" s="154">
        <v>87.59</v>
      </c>
    </row>
    <row r="32" spans="2:5" x14ac:dyDescent="0.35">
      <c r="B32" s="127"/>
      <c r="C32" s="115" t="s">
        <v>172</v>
      </c>
      <c r="D32" s="115"/>
      <c r="E32" s="116"/>
    </row>
    <row r="33" spans="2:6" x14ac:dyDescent="0.35">
      <c r="B33" s="135">
        <v>4674</v>
      </c>
      <c r="C33" s="105" t="s">
        <v>97</v>
      </c>
      <c r="D33" s="106" t="s">
        <v>98</v>
      </c>
      <c r="E33" s="155">
        <v>116.54</v>
      </c>
      <c r="F33" s="93"/>
    </row>
    <row r="34" spans="2:6" x14ac:dyDescent="0.35">
      <c r="B34" s="135">
        <v>5906</v>
      </c>
      <c r="C34" s="105" t="s">
        <v>43</v>
      </c>
      <c r="D34" s="106" t="s">
        <v>132</v>
      </c>
      <c r="E34" s="155">
        <v>113.14</v>
      </c>
      <c r="F34" s="93"/>
    </row>
    <row r="35" spans="2:6" x14ac:dyDescent="0.35">
      <c r="B35" s="135">
        <v>2104</v>
      </c>
      <c r="C35" s="105" t="s">
        <v>173</v>
      </c>
      <c r="D35" s="106" t="s">
        <v>174</v>
      </c>
      <c r="E35" s="155">
        <v>125.73</v>
      </c>
      <c r="F35" s="93"/>
    </row>
    <row r="36" spans="2:6" ht="15" thickBot="1" x14ac:dyDescent="0.4">
      <c r="B36" s="136">
        <v>5480</v>
      </c>
      <c r="C36" s="109" t="s">
        <v>130</v>
      </c>
      <c r="D36" s="156" t="s">
        <v>131</v>
      </c>
      <c r="E36" s="157">
        <v>113.14</v>
      </c>
      <c r="F36" s="93"/>
    </row>
    <row r="37" spans="2:6" x14ac:dyDescent="0.35">
      <c r="B37" s="93"/>
      <c r="C37" s="93"/>
      <c r="D37" s="144"/>
      <c r="E37" s="93"/>
      <c r="F37" s="93"/>
    </row>
    <row r="39" spans="2:6" x14ac:dyDescent="0.35">
      <c r="B39" s="93"/>
      <c r="C39" s="93"/>
      <c r="D39" s="96"/>
      <c r="E39" s="96"/>
      <c r="F39" s="93"/>
    </row>
    <row r="40" spans="2:6" x14ac:dyDescent="0.35">
      <c r="B40" s="93"/>
      <c r="C40" s="93"/>
      <c r="D40" s="96"/>
      <c r="E40" s="96"/>
      <c r="F40" s="93"/>
    </row>
    <row r="41" spans="2:6" x14ac:dyDescent="0.35">
      <c r="B41" s="93"/>
      <c r="C41" s="93"/>
      <c r="D41" s="96"/>
      <c r="E41" s="96"/>
      <c r="F41" s="93"/>
    </row>
    <row r="42" spans="2:6" x14ac:dyDescent="0.35">
      <c r="B42" s="97"/>
      <c r="C42" s="97"/>
      <c r="D42" s="98"/>
      <c r="E42" s="98"/>
      <c r="F42" s="99"/>
    </row>
    <row r="45" spans="2:6" x14ac:dyDescent="0.35">
      <c r="B45" s="100"/>
      <c r="C45" s="100"/>
      <c r="D45" s="101"/>
      <c r="E45" s="101"/>
    </row>
    <row r="47" spans="2:6" x14ac:dyDescent="0.35">
      <c r="B47" s="93"/>
      <c r="C47" s="93"/>
      <c r="D47" s="96"/>
      <c r="E47" s="96"/>
    </row>
    <row r="48" spans="2:6" x14ac:dyDescent="0.35">
      <c r="B48" s="93"/>
      <c r="C48" s="93"/>
      <c r="D48" s="93"/>
      <c r="E48" s="93"/>
    </row>
    <row r="49" spans="2:5" x14ac:dyDescent="0.35">
      <c r="B49" s="82"/>
      <c r="C49" s="82"/>
      <c r="D49" s="82"/>
      <c r="E49" s="82"/>
    </row>
    <row r="53" spans="2:5" x14ac:dyDescent="0.35">
      <c r="B53" s="93"/>
      <c r="C53" s="93"/>
      <c r="D53" s="96"/>
      <c r="E53" s="96"/>
    </row>
  </sheetData>
  <mergeCells count="2">
    <mergeCell ref="B49:E49"/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96F81-C022-44B0-A0A2-C5D6C7A34A93}">
  <dimension ref="A1:K78"/>
  <sheetViews>
    <sheetView tabSelected="1" topLeftCell="A11" workbookViewId="0">
      <selection activeCell="F60" sqref="F60"/>
    </sheetView>
  </sheetViews>
  <sheetFormatPr baseColWidth="10" defaultRowHeight="14.5" x14ac:dyDescent="0.35"/>
  <cols>
    <col min="2" max="2" width="18" customWidth="1"/>
    <col min="3" max="3" width="35.54296875" customWidth="1"/>
  </cols>
  <sheetData>
    <row r="1" spans="1:11" x14ac:dyDescent="0.35">
      <c r="A1" s="92" t="s">
        <v>140</v>
      </c>
      <c r="B1" s="142"/>
      <c r="C1" s="142"/>
      <c r="D1" s="190"/>
      <c r="E1" s="158"/>
      <c r="F1" s="158"/>
      <c r="G1" s="158"/>
      <c r="H1" s="158"/>
      <c r="I1" s="158"/>
      <c r="J1" s="158"/>
      <c r="K1" s="158"/>
    </row>
    <row r="2" spans="1:11" ht="23" x14ac:dyDescent="0.35">
      <c r="A2" s="183" t="s">
        <v>1</v>
      </c>
      <c r="B2" s="173" t="s">
        <v>141</v>
      </c>
      <c r="C2" s="174" t="s">
        <v>31</v>
      </c>
      <c r="D2" s="174" t="s">
        <v>100</v>
      </c>
      <c r="E2" s="159"/>
      <c r="F2" s="159"/>
      <c r="G2" s="159"/>
      <c r="H2" s="159"/>
      <c r="I2" s="159"/>
      <c r="J2" s="159"/>
      <c r="K2" s="159"/>
    </row>
    <row r="3" spans="1:11" x14ac:dyDescent="0.35">
      <c r="A3" s="167"/>
      <c r="B3" s="168"/>
      <c r="C3" s="168"/>
      <c r="D3" s="168"/>
      <c r="E3" s="158"/>
      <c r="F3" s="158"/>
      <c r="G3" s="158"/>
      <c r="H3" s="158"/>
      <c r="I3" s="158"/>
      <c r="J3" s="158"/>
      <c r="K3" s="158"/>
    </row>
    <row r="4" spans="1:11" x14ac:dyDescent="0.35">
      <c r="A4" s="193">
        <v>888</v>
      </c>
      <c r="B4" s="175" t="s">
        <v>50</v>
      </c>
      <c r="C4" s="178" t="s">
        <v>175</v>
      </c>
      <c r="D4" s="207">
        <v>30.01</v>
      </c>
      <c r="E4" s="158"/>
      <c r="F4" s="158"/>
      <c r="G4" s="158"/>
      <c r="H4" s="158"/>
      <c r="I4" s="158"/>
      <c r="J4" s="158"/>
      <c r="K4" s="158"/>
    </row>
    <row r="5" spans="1:11" x14ac:dyDescent="0.35">
      <c r="A5" s="194">
        <v>829</v>
      </c>
      <c r="B5" s="176" t="s">
        <v>50</v>
      </c>
      <c r="C5" s="179" t="s">
        <v>176</v>
      </c>
      <c r="D5" s="208">
        <v>22.2</v>
      </c>
      <c r="E5" s="158"/>
      <c r="F5" s="158"/>
      <c r="G5" s="158"/>
      <c r="H5" s="158"/>
      <c r="I5" s="158"/>
      <c r="J5" s="158"/>
      <c r="K5" s="158"/>
    </row>
    <row r="6" spans="1:11" x14ac:dyDescent="0.35">
      <c r="A6" s="194">
        <v>923</v>
      </c>
      <c r="B6" s="176" t="s">
        <v>50</v>
      </c>
      <c r="C6" s="179" t="s">
        <v>177</v>
      </c>
      <c r="D6" s="208">
        <v>41.12</v>
      </c>
      <c r="E6" s="158"/>
      <c r="F6" s="158"/>
      <c r="G6" s="158"/>
      <c r="H6" s="158"/>
      <c r="I6" s="158"/>
      <c r="J6" s="158"/>
      <c r="K6" s="158"/>
    </row>
    <row r="7" spans="1:11" x14ac:dyDescent="0.35">
      <c r="A7" s="194">
        <v>3434</v>
      </c>
      <c r="B7" s="176" t="s">
        <v>50</v>
      </c>
      <c r="C7" s="179" t="s">
        <v>178</v>
      </c>
      <c r="D7" s="208">
        <v>30.82</v>
      </c>
      <c r="E7" s="158"/>
      <c r="F7" s="158"/>
      <c r="G7" s="158"/>
      <c r="H7" s="158"/>
      <c r="I7" s="158"/>
      <c r="J7" s="158"/>
      <c r="K7" s="158"/>
    </row>
    <row r="8" spans="1:11" x14ac:dyDescent="0.35">
      <c r="A8" s="194">
        <v>3447</v>
      </c>
      <c r="B8" s="176" t="s">
        <v>50</v>
      </c>
      <c r="C8" s="179" t="s">
        <v>179</v>
      </c>
      <c r="D8" s="208">
        <v>23.02</v>
      </c>
      <c r="E8" s="158"/>
      <c r="F8" s="158"/>
      <c r="G8" s="158"/>
      <c r="H8" s="158"/>
      <c r="I8" s="158"/>
      <c r="J8" s="158"/>
      <c r="K8" s="158"/>
    </row>
    <row r="9" spans="1:11" x14ac:dyDescent="0.35">
      <c r="A9" s="194">
        <v>3451</v>
      </c>
      <c r="B9" s="176" t="s">
        <v>50</v>
      </c>
      <c r="C9" s="179" t="s">
        <v>180</v>
      </c>
      <c r="D9" s="208">
        <v>43.81</v>
      </c>
      <c r="E9" s="158"/>
      <c r="F9" s="158"/>
      <c r="G9" s="158"/>
      <c r="H9" s="158"/>
      <c r="I9" s="158"/>
      <c r="J9" s="158"/>
      <c r="K9" s="158"/>
    </row>
    <row r="10" spans="1:11" x14ac:dyDescent="0.35">
      <c r="A10" s="194">
        <v>5311</v>
      </c>
      <c r="B10" s="176" t="s">
        <v>181</v>
      </c>
      <c r="C10" s="179" t="s">
        <v>182</v>
      </c>
      <c r="D10" s="208">
        <v>27.68</v>
      </c>
      <c r="E10" s="158"/>
      <c r="F10" s="158"/>
      <c r="G10" s="158"/>
      <c r="H10" s="158"/>
      <c r="I10" s="158"/>
      <c r="J10" s="158"/>
      <c r="K10" s="158"/>
    </row>
    <row r="11" spans="1:11" x14ac:dyDescent="0.35">
      <c r="A11" s="194">
        <v>3993</v>
      </c>
      <c r="B11" s="176" t="s">
        <v>181</v>
      </c>
      <c r="C11" s="179" t="s">
        <v>183</v>
      </c>
      <c r="D11" s="208">
        <v>31.72</v>
      </c>
      <c r="E11" s="158"/>
      <c r="F11" s="158"/>
      <c r="G11" s="158"/>
      <c r="H11" s="158"/>
      <c r="I11" s="158"/>
      <c r="J11" s="158"/>
      <c r="K11" s="158"/>
    </row>
    <row r="12" spans="1:11" x14ac:dyDescent="0.35">
      <c r="A12" s="194">
        <v>3998</v>
      </c>
      <c r="B12" s="176" t="s">
        <v>181</v>
      </c>
      <c r="C12" s="179" t="s">
        <v>184</v>
      </c>
      <c r="D12" s="208">
        <v>33.700000000000003</v>
      </c>
      <c r="E12" s="158"/>
      <c r="F12" s="158"/>
      <c r="G12" s="158"/>
      <c r="H12" s="158"/>
      <c r="I12" s="158"/>
      <c r="J12" s="158"/>
      <c r="K12" s="158"/>
    </row>
    <row r="13" spans="1:11" x14ac:dyDescent="0.35">
      <c r="A13" s="194">
        <v>24379</v>
      </c>
      <c r="B13" s="176" t="s">
        <v>50</v>
      </c>
      <c r="C13" s="179" t="s">
        <v>185</v>
      </c>
      <c r="D13" s="208">
        <v>30.2</v>
      </c>
      <c r="E13" s="158"/>
      <c r="F13" s="158"/>
      <c r="G13" s="158"/>
      <c r="H13" s="158"/>
      <c r="I13" s="158"/>
      <c r="J13" s="158"/>
      <c r="K13" s="158"/>
    </row>
    <row r="14" spans="1:11" x14ac:dyDescent="0.35">
      <c r="A14" s="195">
        <v>24369</v>
      </c>
      <c r="B14" s="177" t="s">
        <v>50</v>
      </c>
      <c r="C14" s="180" t="s">
        <v>186</v>
      </c>
      <c r="D14" s="209">
        <v>23.08</v>
      </c>
      <c r="E14" s="158"/>
      <c r="F14" s="158"/>
      <c r="G14" s="158"/>
      <c r="H14" s="158"/>
      <c r="I14" s="158"/>
      <c r="J14" s="158"/>
      <c r="K14" s="158"/>
    </row>
    <row r="15" spans="1:11" x14ac:dyDescent="0.35">
      <c r="A15" s="194">
        <v>25109</v>
      </c>
      <c r="B15" s="176" t="s">
        <v>50</v>
      </c>
      <c r="C15" s="179" t="s">
        <v>187</v>
      </c>
      <c r="D15" s="208">
        <v>30.62</v>
      </c>
      <c r="E15" s="158"/>
      <c r="F15" s="158"/>
      <c r="G15" s="158"/>
      <c r="H15" s="158"/>
      <c r="I15" s="158"/>
      <c r="J15" s="158"/>
      <c r="K15" s="158"/>
    </row>
    <row r="16" spans="1:11" x14ac:dyDescent="0.35">
      <c r="A16" s="194">
        <v>24207</v>
      </c>
      <c r="B16" s="176" t="s">
        <v>50</v>
      </c>
      <c r="C16" s="179" t="s">
        <v>188</v>
      </c>
      <c r="D16" s="208">
        <v>41.92</v>
      </c>
      <c r="E16" s="158"/>
      <c r="F16" s="158"/>
      <c r="G16" s="158"/>
      <c r="H16" s="158"/>
      <c r="I16" s="158"/>
      <c r="J16" s="158"/>
      <c r="K16" s="158"/>
    </row>
    <row r="17" spans="1:4" x14ac:dyDescent="0.35">
      <c r="A17" s="194">
        <v>25103</v>
      </c>
      <c r="B17" s="176" t="s">
        <v>50</v>
      </c>
      <c r="C17" s="179" t="s">
        <v>189</v>
      </c>
      <c r="D17" s="208">
        <v>26.45</v>
      </c>
    </row>
    <row r="18" spans="1:4" x14ac:dyDescent="0.35">
      <c r="A18" s="194">
        <v>25098</v>
      </c>
      <c r="B18" s="177" t="s">
        <v>50</v>
      </c>
      <c r="C18" s="179" t="s">
        <v>190</v>
      </c>
      <c r="D18" s="208">
        <v>32.21</v>
      </c>
    </row>
    <row r="19" spans="1:4" x14ac:dyDescent="0.35">
      <c r="A19" s="193">
        <v>3626</v>
      </c>
      <c r="B19" s="175" t="s">
        <v>38</v>
      </c>
      <c r="C19" s="178" t="s">
        <v>191</v>
      </c>
      <c r="D19" s="207">
        <v>37.65</v>
      </c>
    </row>
    <row r="20" spans="1:4" x14ac:dyDescent="0.35">
      <c r="A20" s="194">
        <v>4831</v>
      </c>
      <c r="B20" s="176" t="s">
        <v>38</v>
      </c>
      <c r="C20" s="179" t="s">
        <v>192</v>
      </c>
      <c r="D20" s="208">
        <v>36.659999999999997</v>
      </c>
    </row>
    <row r="21" spans="1:4" x14ac:dyDescent="0.35">
      <c r="A21" s="194">
        <v>918</v>
      </c>
      <c r="B21" s="176" t="s">
        <v>38</v>
      </c>
      <c r="C21" s="179" t="s">
        <v>193</v>
      </c>
      <c r="D21" s="208">
        <v>35.24</v>
      </c>
    </row>
    <row r="22" spans="1:4" x14ac:dyDescent="0.35">
      <c r="A22" s="194">
        <v>945</v>
      </c>
      <c r="B22" s="176" t="s">
        <v>38</v>
      </c>
      <c r="C22" s="179" t="s">
        <v>194</v>
      </c>
      <c r="D22" s="208">
        <v>27.41</v>
      </c>
    </row>
    <row r="23" spans="1:4" x14ac:dyDescent="0.35">
      <c r="A23" s="194">
        <v>25071</v>
      </c>
      <c r="B23" s="176" t="s">
        <v>38</v>
      </c>
      <c r="C23" s="179" t="s">
        <v>195</v>
      </c>
      <c r="D23" s="208">
        <v>36.229999999999997</v>
      </c>
    </row>
    <row r="24" spans="1:4" x14ac:dyDescent="0.35">
      <c r="A24" s="194">
        <v>2633</v>
      </c>
      <c r="B24" s="176" t="s">
        <v>196</v>
      </c>
      <c r="C24" s="179" t="s">
        <v>197</v>
      </c>
      <c r="D24" s="208">
        <v>42.18</v>
      </c>
    </row>
    <row r="25" spans="1:4" x14ac:dyDescent="0.35">
      <c r="A25" s="193">
        <v>1753</v>
      </c>
      <c r="B25" s="175" t="s">
        <v>51</v>
      </c>
      <c r="C25" s="178" t="s">
        <v>198</v>
      </c>
      <c r="D25" s="207">
        <v>43.18</v>
      </c>
    </row>
    <row r="26" spans="1:4" x14ac:dyDescent="0.35">
      <c r="A26" s="196">
        <v>3098</v>
      </c>
      <c r="B26" s="175" t="s">
        <v>35</v>
      </c>
      <c r="C26" s="181" t="s">
        <v>199</v>
      </c>
      <c r="D26" s="207">
        <v>36.020000000000003</v>
      </c>
    </row>
    <row r="27" spans="1:4" x14ac:dyDescent="0.35">
      <c r="A27" s="166">
        <v>5936</v>
      </c>
      <c r="B27" s="176" t="s">
        <v>35</v>
      </c>
      <c r="C27" s="182" t="s">
        <v>200</v>
      </c>
      <c r="D27" s="208">
        <v>26.17</v>
      </c>
    </row>
    <row r="28" spans="1:4" x14ac:dyDescent="0.35">
      <c r="A28" s="166">
        <v>25079</v>
      </c>
      <c r="B28" s="176" t="s">
        <v>35</v>
      </c>
      <c r="C28" s="182" t="s">
        <v>201</v>
      </c>
      <c r="D28" s="208">
        <v>38.270000000000003</v>
      </c>
    </row>
    <row r="29" spans="1:4" x14ac:dyDescent="0.35">
      <c r="A29" s="196">
        <v>1238</v>
      </c>
      <c r="B29" s="175" t="s">
        <v>36</v>
      </c>
      <c r="C29" s="181" t="s">
        <v>202</v>
      </c>
      <c r="D29" s="207">
        <v>45.46</v>
      </c>
    </row>
    <row r="30" spans="1:4" x14ac:dyDescent="0.35">
      <c r="A30" s="166">
        <v>2117</v>
      </c>
      <c r="B30" s="176" t="s">
        <v>36</v>
      </c>
      <c r="C30" s="182" t="s">
        <v>203</v>
      </c>
      <c r="D30" s="208">
        <v>33.85</v>
      </c>
    </row>
    <row r="31" spans="1:4" x14ac:dyDescent="0.35">
      <c r="A31" s="166">
        <v>5933</v>
      </c>
      <c r="B31" s="176" t="s">
        <v>204</v>
      </c>
      <c r="C31" s="179" t="s">
        <v>205</v>
      </c>
      <c r="D31" s="208">
        <v>50.39</v>
      </c>
    </row>
    <row r="32" spans="1:4" x14ac:dyDescent="0.35">
      <c r="A32" s="194">
        <v>24374</v>
      </c>
      <c r="B32" s="176" t="s">
        <v>36</v>
      </c>
      <c r="C32" s="179" t="s">
        <v>206</v>
      </c>
      <c r="D32" s="208">
        <v>44.29</v>
      </c>
    </row>
    <row r="33" spans="1:4" x14ac:dyDescent="0.35">
      <c r="A33" s="194">
        <v>25068</v>
      </c>
      <c r="B33" s="177" t="s">
        <v>36</v>
      </c>
      <c r="C33" s="179" t="s">
        <v>207</v>
      </c>
      <c r="D33" s="208">
        <v>35.21</v>
      </c>
    </row>
    <row r="34" spans="1:4" x14ac:dyDescent="0.35">
      <c r="A34" s="193">
        <v>3620</v>
      </c>
      <c r="B34" s="175" t="s">
        <v>62</v>
      </c>
      <c r="C34" s="178" t="s">
        <v>208</v>
      </c>
      <c r="D34" s="199" t="s">
        <v>127</v>
      </c>
    </row>
    <row r="35" spans="1:4" x14ac:dyDescent="0.35">
      <c r="A35" s="194">
        <v>25093</v>
      </c>
      <c r="B35" s="176" t="s">
        <v>62</v>
      </c>
      <c r="C35" s="179" t="s">
        <v>209</v>
      </c>
      <c r="D35" s="208">
        <v>25.53</v>
      </c>
    </row>
    <row r="36" spans="1:4" x14ac:dyDescent="0.35">
      <c r="A36" s="194">
        <v>3814</v>
      </c>
      <c r="B36" s="176" t="s">
        <v>57</v>
      </c>
      <c r="C36" s="179" t="s">
        <v>47</v>
      </c>
      <c r="D36" s="208">
        <v>37.04</v>
      </c>
    </row>
    <row r="37" spans="1:4" x14ac:dyDescent="0.35">
      <c r="A37" s="194">
        <v>3855</v>
      </c>
      <c r="B37" s="176" t="s">
        <v>57</v>
      </c>
      <c r="C37" s="179" t="s">
        <v>210</v>
      </c>
      <c r="D37" s="208">
        <v>21.94</v>
      </c>
    </row>
    <row r="38" spans="1:4" x14ac:dyDescent="0.35">
      <c r="A38" s="192">
        <v>5245</v>
      </c>
      <c r="B38" s="169" t="s">
        <v>122</v>
      </c>
      <c r="C38" s="170" t="s">
        <v>123</v>
      </c>
      <c r="D38" s="184">
        <v>40.75</v>
      </c>
    </row>
    <row r="39" spans="1:4" x14ac:dyDescent="0.35">
      <c r="A39" s="195">
        <v>3836</v>
      </c>
      <c r="B39" s="177" t="s">
        <v>58</v>
      </c>
      <c r="C39" s="180" t="s">
        <v>44</v>
      </c>
      <c r="D39" s="209">
        <v>38.270000000000003</v>
      </c>
    </row>
    <row r="40" spans="1:4" x14ac:dyDescent="0.35">
      <c r="A40" s="197">
        <v>5482</v>
      </c>
      <c r="B40" s="171" t="s">
        <v>61</v>
      </c>
      <c r="C40" s="172" t="s">
        <v>78</v>
      </c>
      <c r="D40" s="185">
        <v>29.54</v>
      </c>
    </row>
    <row r="41" spans="1:4" x14ac:dyDescent="0.35">
      <c r="A41" s="193">
        <v>3804</v>
      </c>
      <c r="B41" s="175" t="s">
        <v>33</v>
      </c>
      <c r="C41" s="178" t="s">
        <v>45</v>
      </c>
      <c r="D41" s="207">
        <v>32.58</v>
      </c>
    </row>
    <row r="42" spans="1:4" x14ac:dyDescent="0.35">
      <c r="A42" s="192">
        <v>3899</v>
      </c>
      <c r="B42" s="169" t="s">
        <v>169</v>
      </c>
      <c r="C42" s="170" t="s">
        <v>211</v>
      </c>
      <c r="D42" s="184">
        <v>31.77</v>
      </c>
    </row>
    <row r="43" spans="1:4" x14ac:dyDescent="0.35">
      <c r="A43" s="192">
        <v>5894</v>
      </c>
      <c r="B43" s="169" t="s">
        <v>169</v>
      </c>
      <c r="C43" s="170" t="s">
        <v>212</v>
      </c>
      <c r="D43" s="184">
        <v>38.06</v>
      </c>
    </row>
    <row r="44" spans="1:4" x14ac:dyDescent="0.35">
      <c r="A44" s="194">
        <v>3843</v>
      </c>
      <c r="B44" s="176" t="s">
        <v>76</v>
      </c>
      <c r="C44" s="179" t="s">
        <v>75</v>
      </c>
      <c r="D44" s="208">
        <v>32.71</v>
      </c>
    </row>
    <row r="45" spans="1:4" x14ac:dyDescent="0.35">
      <c r="A45" s="194">
        <v>4740</v>
      </c>
      <c r="B45" s="176" t="s">
        <v>39</v>
      </c>
      <c r="C45" s="179" t="s">
        <v>46</v>
      </c>
      <c r="D45" s="208">
        <v>41.04</v>
      </c>
    </row>
    <row r="46" spans="1:4" x14ac:dyDescent="0.35">
      <c r="A46" s="194">
        <v>3842</v>
      </c>
      <c r="B46" s="176" t="s">
        <v>59</v>
      </c>
      <c r="C46" s="179" t="s">
        <v>113</v>
      </c>
      <c r="D46" s="208">
        <v>41.75</v>
      </c>
    </row>
    <row r="47" spans="1:4" x14ac:dyDescent="0.35">
      <c r="A47" s="194">
        <v>3840</v>
      </c>
      <c r="B47" s="176" t="s">
        <v>59</v>
      </c>
      <c r="C47" s="179" t="s">
        <v>112</v>
      </c>
      <c r="D47" s="208">
        <v>41.75</v>
      </c>
    </row>
    <row r="48" spans="1:4" x14ac:dyDescent="0.35">
      <c r="A48" s="198">
        <v>3841</v>
      </c>
      <c r="B48" s="186" t="s">
        <v>60</v>
      </c>
      <c r="C48" s="187" t="s">
        <v>114</v>
      </c>
      <c r="D48" s="210">
        <v>41.75</v>
      </c>
    </row>
    <row r="49" spans="1:4" x14ac:dyDescent="0.35">
      <c r="A49" s="192">
        <v>4641</v>
      </c>
      <c r="B49" s="169" t="s">
        <v>39</v>
      </c>
      <c r="C49" s="170" t="s">
        <v>48</v>
      </c>
      <c r="D49" s="206">
        <v>41.04</v>
      </c>
    </row>
    <row r="50" spans="1:4" x14ac:dyDescent="0.35">
      <c r="A50" s="197">
        <v>3827</v>
      </c>
      <c r="B50" s="171" t="s">
        <v>39</v>
      </c>
      <c r="C50" s="172" t="s">
        <v>49</v>
      </c>
      <c r="D50" s="211">
        <v>41.04</v>
      </c>
    </row>
    <row r="51" spans="1:4" x14ac:dyDescent="0.35">
      <c r="A51" s="192">
        <v>3819</v>
      </c>
      <c r="B51" s="169" t="s">
        <v>41</v>
      </c>
      <c r="C51" s="170" t="s">
        <v>110</v>
      </c>
      <c r="D51" s="184">
        <v>34.75</v>
      </c>
    </row>
    <row r="52" spans="1:4" x14ac:dyDescent="0.35">
      <c r="A52" s="192">
        <v>3820</v>
      </c>
      <c r="B52" s="169" t="s">
        <v>41</v>
      </c>
      <c r="C52" s="170" t="s">
        <v>109</v>
      </c>
      <c r="D52" s="184">
        <v>34.75</v>
      </c>
    </row>
    <row r="53" spans="1:4" x14ac:dyDescent="0.35">
      <c r="A53" s="197">
        <v>3838</v>
      </c>
      <c r="B53" s="171" t="s">
        <v>42</v>
      </c>
      <c r="C53" s="172" t="s">
        <v>111</v>
      </c>
      <c r="D53" s="185">
        <v>30.97</v>
      </c>
    </row>
    <row r="54" spans="1:4" x14ac:dyDescent="0.35">
      <c r="A54" s="192">
        <v>55165</v>
      </c>
      <c r="B54" s="169" t="s">
        <v>213</v>
      </c>
      <c r="C54" s="191" t="s">
        <v>214</v>
      </c>
      <c r="D54" s="184">
        <v>27.88</v>
      </c>
    </row>
    <row r="55" spans="1:4" x14ac:dyDescent="0.35">
      <c r="A55" s="192">
        <v>55163</v>
      </c>
      <c r="B55" s="169" t="s">
        <v>213</v>
      </c>
      <c r="C55" s="170" t="s">
        <v>215</v>
      </c>
      <c r="D55" s="184">
        <v>27.88</v>
      </c>
    </row>
    <row r="56" spans="1:4" x14ac:dyDescent="0.35">
      <c r="A56" s="192">
        <v>55162</v>
      </c>
      <c r="B56" s="169" t="s">
        <v>213</v>
      </c>
      <c r="C56" s="170" t="s">
        <v>216</v>
      </c>
      <c r="D56" s="184">
        <v>27.88</v>
      </c>
    </row>
    <row r="57" spans="1:4" ht="15" thickBot="1" x14ac:dyDescent="0.4">
      <c r="A57" s="188"/>
      <c r="B57" s="189"/>
      <c r="C57" s="168" t="s">
        <v>101</v>
      </c>
      <c r="D57" s="189"/>
    </row>
    <row r="58" spans="1:4" ht="15" thickBot="1" x14ac:dyDescent="0.4">
      <c r="A58" s="200">
        <v>4673</v>
      </c>
      <c r="B58" s="201" t="s">
        <v>97</v>
      </c>
      <c r="C58" s="202" t="s">
        <v>99</v>
      </c>
      <c r="D58" s="212">
        <v>32.51</v>
      </c>
    </row>
    <row r="59" spans="1:4" ht="15" thickBot="1" x14ac:dyDescent="0.4">
      <c r="A59" s="203">
        <v>5903</v>
      </c>
      <c r="B59" s="204" t="s">
        <v>217</v>
      </c>
      <c r="C59" s="205" t="s">
        <v>218</v>
      </c>
      <c r="D59" s="213">
        <v>18.45</v>
      </c>
    </row>
    <row r="61" spans="1:4" x14ac:dyDescent="0.35">
      <c r="A61" s="161"/>
      <c r="B61" s="161"/>
      <c r="C61" s="158"/>
      <c r="D61" s="158"/>
    </row>
    <row r="64" spans="1:4" x14ac:dyDescent="0.35">
      <c r="A64" s="158"/>
      <c r="B64" s="158"/>
      <c r="C64" s="160"/>
      <c r="D64" s="160"/>
    </row>
    <row r="65" spans="1:4" x14ac:dyDescent="0.35">
      <c r="A65" s="158"/>
      <c r="B65" s="158"/>
      <c r="C65" s="160"/>
      <c r="D65" s="160"/>
    </row>
    <row r="66" spans="1:4" x14ac:dyDescent="0.35">
      <c r="A66" s="158"/>
      <c r="B66" s="158"/>
      <c r="C66" s="160"/>
      <c r="D66" s="160"/>
    </row>
    <row r="67" spans="1:4" x14ac:dyDescent="0.35">
      <c r="A67" s="162"/>
      <c r="B67" s="162"/>
      <c r="C67" s="163"/>
      <c r="D67" s="163"/>
    </row>
    <row r="70" spans="1:4" x14ac:dyDescent="0.35">
      <c r="A70" s="164"/>
      <c r="B70" s="164"/>
      <c r="C70" s="165"/>
      <c r="D70" s="165"/>
    </row>
    <row r="72" spans="1:4" x14ac:dyDescent="0.35">
      <c r="A72" s="158"/>
      <c r="B72" s="158"/>
      <c r="C72" s="160"/>
      <c r="D72" s="160"/>
    </row>
    <row r="73" spans="1:4" x14ac:dyDescent="0.35">
      <c r="A73" s="158"/>
      <c r="B73" s="158"/>
      <c r="C73" s="158"/>
      <c r="D73" s="158"/>
    </row>
    <row r="74" spans="1:4" x14ac:dyDescent="0.35">
      <c r="A74" s="82"/>
      <c r="B74" s="82"/>
      <c r="C74" s="82"/>
      <c r="D74" s="82"/>
    </row>
    <row r="78" spans="1:4" x14ac:dyDescent="0.35">
      <c r="A78" s="158"/>
      <c r="B78" s="158"/>
      <c r="C78" s="160"/>
      <c r="D78" s="160"/>
    </row>
  </sheetData>
  <mergeCells count="2">
    <mergeCell ref="A74:D74"/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FB4F-5103-427E-A5DB-676B34711BDD}">
  <dimension ref="A1:M16"/>
  <sheetViews>
    <sheetView workbookViewId="0">
      <selection activeCell="H4" sqref="H4"/>
    </sheetView>
  </sheetViews>
  <sheetFormatPr baseColWidth="10" defaultRowHeight="14.5" x14ac:dyDescent="0.35"/>
  <cols>
    <col min="1" max="1" width="7.453125" customWidth="1"/>
    <col min="2" max="2" width="27.453125" customWidth="1"/>
    <col min="3" max="3" width="11" customWidth="1"/>
    <col min="4" max="4" width="9.08984375" customWidth="1"/>
    <col min="5" max="6" width="8.54296875" customWidth="1"/>
    <col min="7" max="7" width="9.54296875" customWidth="1"/>
    <col min="8" max="8" width="8.6328125" customWidth="1"/>
    <col min="9" max="9" width="9.36328125" customWidth="1"/>
    <col min="10" max="10" width="9.453125" customWidth="1"/>
    <col min="11" max="11" width="9.90625" customWidth="1"/>
    <col min="12" max="12" width="9" customWidth="1"/>
    <col min="13" max="13" width="8.90625" customWidth="1"/>
  </cols>
  <sheetData>
    <row r="1" spans="1:13" ht="15.9" customHeight="1" x14ac:dyDescent="0.35">
      <c r="A1" s="42"/>
      <c r="B1" s="81" t="s">
        <v>22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26.4" customHeight="1" x14ac:dyDescent="0.35">
      <c r="A2" s="52" t="s">
        <v>29</v>
      </c>
      <c r="B2" s="6" t="s">
        <v>6</v>
      </c>
      <c r="C2" s="6" t="s">
        <v>100</v>
      </c>
      <c r="D2" s="81" t="s">
        <v>73</v>
      </c>
      <c r="E2" s="81"/>
      <c r="F2" s="81"/>
      <c r="G2" s="81"/>
      <c r="H2" s="6"/>
      <c r="I2" s="81" t="s">
        <v>72</v>
      </c>
      <c r="J2" s="81"/>
      <c r="K2" s="81"/>
      <c r="L2" s="81"/>
      <c r="M2" s="6"/>
    </row>
    <row r="3" spans="1:13" ht="14.15" customHeight="1" x14ac:dyDescent="0.35">
      <c r="A3" s="53"/>
      <c r="B3" s="7" t="s">
        <v>23</v>
      </c>
      <c r="C3" s="7"/>
      <c r="D3" s="8" t="s">
        <v>18</v>
      </c>
      <c r="E3" s="9" t="s">
        <v>19</v>
      </c>
      <c r="F3" s="9" t="s">
        <v>20</v>
      </c>
      <c r="G3" s="9" t="s">
        <v>21</v>
      </c>
      <c r="H3" s="9" t="s">
        <v>74</v>
      </c>
      <c r="I3" s="8" t="s">
        <v>18</v>
      </c>
      <c r="J3" s="9" t="s">
        <v>19</v>
      </c>
      <c r="K3" s="9" t="s">
        <v>20</v>
      </c>
      <c r="L3" s="9" t="s">
        <v>21</v>
      </c>
      <c r="M3" s="9" t="s">
        <v>74</v>
      </c>
    </row>
    <row r="4" spans="1:13" ht="16.649999999999999" customHeight="1" x14ac:dyDescent="0.35">
      <c r="A4" s="60">
        <v>6064</v>
      </c>
      <c r="B4" s="55" t="s">
        <v>63</v>
      </c>
      <c r="C4" s="30">
        <v>11.68</v>
      </c>
      <c r="D4" s="56">
        <v>0.23</v>
      </c>
      <c r="E4" s="56">
        <v>0.25</v>
      </c>
      <c r="F4" s="56">
        <v>0.27</v>
      </c>
      <c r="G4" s="56">
        <v>0.28000000000000003</v>
      </c>
      <c r="H4" s="56">
        <v>0.3</v>
      </c>
      <c r="I4" s="57">
        <f>(C4*(1-D4))/20</f>
        <v>0.44968000000000002</v>
      </c>
      <c r="J4" s="57">
        <f>(C4*(1-E4))/20</f>
        <v>0.438</v>
      </c>
      <c r="K4" s="57">
        <f>(C4*(1-F4))/20</f>
        <v>0.42631999999999992</v>
      </c>
      <c r="L4" s="57">
        <f>(C4*(1-G4))/20</f>
        <v>0.42047999999999996</v>
      </c>
      <c r="M4" s="57">
        <f>(C4*(1-H4))/20</f>
        <v>0.4088</v>
      </c>
    </row>
    <row r="5" spans="1:13" ht="16.649999999999999" customHeight="1" x14ac:dyDescent="0.35">
      <c r="A5" s="61">
        <v>6066</v>
      </c>
      <c r="B5" s="55" t="s">
        <v>64</v>
      </c>
      <c r="C5" s="30">
        <v>13.07</v>
      </c>
      <c r="D5" s="56">
        <v>0.26</v>
      </c>
      <c r="E5" s="56">
        <v>0.27</v>
      </c>
      <c r="F5" s="56">
        <v>0.28000000000000003</v>
      </c>
      <c r="G5" s="56">
        <v>0.3</v>
      </c>
      <c r="H5" s="56">
        <v>0.33</v>
      </c>
      <c r="I5" s="57">
        <f>(C5*(1-D5))/12</f>
        <v>0.80598333333333327</v>
      </c>
      <c r="J5" s="57">
        <f>(C5*(1-E5))/12</f>
        <v>0.79509166666666664</v>
      </c>
      <c r="K5" s="57">
        <f>(C5*(1-F5))/12</f>
        <v>0.7841999999999999</v>
      </c>
      <c r="L5" s="57">
        <f>(C5*(1-G5))/12</f>
        <v>0.76241666666666663</v>
      </c>
      <c r="M5" s="57">
        <f>(C5*(1-H5))/12</f>
        <v>0.72974166666666662</v>
      </c>
    </row>
    <row r="6" spans="1:13" ht="16.649999999999999" customHeight="1" x14ac:dyDescent="0.35">
      <c r="A6" s="61">
        <v>6659</v>
      </c>
      <c r="B6" s="55" t="s">
        <v>134</v>
      </c>
      <c r="C6" s="30">
        <v>25.46</v>
      </c>
      <c r="D6" s="56">
        <v>0.255</v>
      </c>
      <c r="E6" s="56">
        <v>0.27500000000000002</v>
      </c>
      <c r="F6" s="56">
        <v>0.28000000000000003</v>
      </c>
      <c r="G6" s="56">
        <v>0.29499999999999998</v>
      </c>
      <c r="H6" s="56">
        <v>0.3</v>
      </c>
      <c r="I6" s="57">
        <f>(C6*(1-D6))/24</f>
        <v>0.79032083333333336</v>
      </c>
      <c r="J6" s="57">
        <f>(C6*(1-E6))/24</f>
        <v>0.7691041666666667</v>
      </c>
      <c r="K6" s="57">
        <f>(C6*(1-F6))/24</f>
        <v>0.76379999999999992</v>
      </c>
      <c r="L6" s="57">
        <f>(C6*(1-G6))/24</f>
        <v>0.74788750000000004</v>
      </c>
      <c r="M6" s="57">
        <f>(C6*(1-H6))/24</f>
        <v>0.74258333333333326</v>
      </c>
    </row>
    <row r="7" spans="1:13" ht="16.649999999999999" customHeight="1" x14ac:dyDescent="0.35">
      <c r="A7" s="61">
        <v>6652</v>
      </c>
      <c r="B7" s="55" t="s">
        <v>71</v>
      </c>
      <c r="C7" s="30">
        <v>21.84</v>
      </c>
      <c r="D7" s="56">
        <v>0.155</v>
      </c>
      <c r="E7" s="56">
        <v>0.16500000000000001</v>
      </c>
      <c r="F7" s="56">
        <v>0.17499999999999999</v>
      </c>
      <c r="G7" s="56">
        <v>0.185</v>
      </c>
      <c r="H7" s="56">
        <v>0.20499999999999999</v>
      </c>
      <c r="I7" s="57">
        <f>(C7*(1-D7))/12</f>
        <v>1.5378999999999998</v>
      </c>
      <c r="J7" s="57">
        <f>(C7*(1-E7))/12</f>
        <v>1.5197000000000001</v>
      </c>
      <c r="K7" s="57">
        <f>(C7*(1-F7))/12</f>
        <v>1.5015000000000001</v>
      </c>
      <c r="L7" s="57">
        <f>(C7*(1-G7))/12</f>
        <v>1.4832999999999998</v>
      </c>
      <c r="M7" s="57">
        <f>(C7*(1-H7))/12</f>
        <v>1.4469000000000001</v>
      </c>
    </row>
    <row r="8" spans="1:13" ht="14.15" customHeight="1" x14ac:dyDescent="0.35">
      <c r="A8" s="54"/>
      <c r="B8" s="7" t="s">
        <v>70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ht="14.4" customHeight="1" x14ac:dyDescent="0.35">
      <c r="A9" s="60">
        <v>6318</v>
      </c>
      <c r="B9" s="55" t="s">
        <v>65</v>
      </c>
      <c r="C9" s="78">
        <v>24.62</v>
      </c>
      <c r="D9" s="56">
        <v>0.41</v>
      </c>
      <c r="E9" s="56">
        <v>0.43</v>
      </c>
      <c r="F9" s="56">
        <v>0.44</v>
      </c>
      <c r="G9" s="56">
        <v>0.46</v>
      </c>
      <c r="H9" s="56">
        <v>0.47</v>
      </c>
      <c r="I9" s="57">
        <f>(C9*(1-D9))/36</f>
        <v>0.40349444444444449</v>
      </c>
      <c r="J9" s="57">
        <f>(C9*(1-E9))/36</f>
        <v>0.3898166666666667</v>
      </c>
      <c r="K9" s="57">
        <f>(C9*(1-F9))/36</f>
        <v>0.38297777777777786</v>
      </c>
      <c r="L9" s="57">
        <f>(C9*(1-G9))/36</f>
        <v>0.36930000000000007</v>
      </c>
      <c r="M9" s="57">
        <f>(C9*(1-H9))/36</f>
        <v>0.36246111111111112</v>
      </c>
    </row>
    <row r="10" spans="1:13" ht="14.4" customHeight="1" x14ac:dyDescent="0.35">
      <c r="A10" s="61">
        <v>6805</v>
      </c>
      <c r="B10" s="55" t="s">
        <v>96</v>
      </c>
      <c r="C10" s="30">
        <v>19.2</v>
      </c>
      <c r="D10" s="56">
        <v>0.14499999999999999</v>
      </c>
      <c r="E10" s="56">
        <v>0.15</v>
      </c>
      <c r="F10" s="56">
        <v>0.17499999999999999</v>
      </c>
      <c r="G10" s="56">
        <v>0.185</v>
      </c>
      <c r="H10" s="56">
        <v>0.19</v>
      </c>
      <c r="I10" s="57">
        <f>(C10*(1-D10))/24</f>
        <v>0.68400000000000005</v>
      </c>
      <c r="J10" s="57">
        <f>(C10*(1-E10))/24</f>
        <v>0.68</v>
      </c>
      <c r="K10" s="57">
        <f>(C10*(1-F10))/24</f>
        <v>0.65999999999999992</v>
      </c>
      <c r="L10" s="57">
        <f>(C10*(1-G10))/24</f>
        <v>0.65199999999999991</v>
      </c>
      <c r="M10" s="57">
        <f>(C10*(1-H10))/24</f>
        <v>0.64800000000000002</v>
      </c>
    </row>
    <row r="11" spans="1:13" ht="14.4" customHeight="1" x14ac:dyDescent="0.35">
      <c r="A11" s="61">
        <v>6817</v>
      </c>
      <c r="B11" s="55" t="s">
        <v>66</v>
      </c>
      <c r="C11" s="30">
        <v>16.940000000000001</v>
      </c>
      <c r="D11" s="56">
        <v>0.34499999999999997</v>
      </c>
      <c r="E11" s="56">
        <v>0.36499999999999999</v>
      </c>
      <c r="F11" s="56">
        <v>0.37</v>
      </c>
      <c r="G11" s="56">
        <v>0.38</v>
      </c>
      <c r="H11" s="56">
        <v>0.39</v>
      </c>
      <c r="I11" s="57">
        <f>(C11*(1-D11))/20</f>
        <v>0.55478500000000008</v>
      </c>
      <c r="J11" s="57">
        <f>(C11*(1-E11))/20</f>
        <v>0.53784500000000013</v>
      </c>
      <c r="K11" s="57">
        <f>(C11*(1-F11))/20</f>
        <v>0.53361000000000003</v>
      </c>
      <c r="L11" s="57">
        <f>(C11*(1-G11))/20</f>
        <v>0.52514000000000005</v>
      </c>
      <c r="M11" s="57">
        <f>(C11*(1-H11))/20</f>
        <v>0.51667000000000007</v>
      </c>
    </row>
    <row r="12" spans="1:13" ht="14.4" customHeight="1" x14ac:dyDescent="0.35">
      <c r="A12" s="61">
        <v>6002</v>
      </c>
      <c r="B12" s="55" t="s">
        <v>67</v>
      </c>
      <c r="C12" s="78">
        <v>10.45</v>
      </c>
      <c r="D12" s="56">
        <v>0.30499999999999999</v>
      </c>
      <c r="E12" s="56">
        <v>0.33</v>
      </c>
      <c r="F12" s="56">
        <v>0.35499999999999998</v>
      </c>
      <c r="G12" s="56">
        <v>0.38</v>
      </c>
      <c r="H12" s="56">
        <v>0.39500000000000002</v>
      </c>
      <c r="I12" s="57">
        <f>(C12*(1-D12))/12</f>
        <v>0.60522916666666671</v>
      </c>
      <c r="J12" s="57">
        <f>(C12*(1-E12))/12</f>
        <v>0.5834583333333333</v>
      </c>
      <c r="K12" s="57">
        <f>(C12*(1-F12))/12</f>
        <v>0.56168750000000001</v>
      </c>
      <c r="L12" s="57">
        <f>(C12*(1-G12))/12</f>
        <v>0.5399166666666666</v>
      </c>
      <c r="M12" s="57">
        <f>(C12*(1-H12))/12</f>
        <v>0.52685416666666662</v>
      </c>
    </row>
    <row r="13" spans="1:13" ht="14.4" customHeight="1" x14ac:dyDescent="0.35">
      <c r="A13" s="61">
        <v>6847</v>
      </c>
      <c r="B13" s="58" t="s">
        <v>68</v>
      </c>
      <c r="C13" s="78">
        <v>6.77</v>
      </c>
      <c r="D13" s="56">
        <v>0.30499999999999999</v>
      </c>
      <c r="E13" s="56">
        <v>0.32</v>
      </c>
      <c r="F13" s="56">
        <v>0.33500000000000002</v>
      </c>
      <c r="G13" s="56">
        <v>0.34</v>
      </c>
      <c r="H13" s="56">
        <v>0.35499999999999998</v>
      </c>
      <c r="I13" s="57">
        <f>(C13*(1-D13))/6</f>
        <v>0.78419166666666662</v>
      </c>
      <c r="J13" s="57">
        <f>(C13*(1-E13))/6</f>
        <v>0.76726666666666654</v>
      </c>
      <c r="K13" s="57">
        <f>(C13*(1-F13))/6</f>
        <v>0.75034166666666657</v>
      </c>
      <c r="L13" s="57">
        <f>(C13*(1-G13))/6</f>
        <v>0.74469999999999992</v>
      </c>
      <c r="M13" s="57">
        <f>(C13*(1-H13))/6</f>
        <v>0.72777499999999995</v>
      </c>
    </row>
    <row r="14" spans="1:13" ht="14.4" customHeight="1" x14ac:dyDescent="0.35">
      <c r="A14" s="62">
        <v>6390</v>
      </c>
      <c r="B14" s="58" t="s">
        <v>69</v>
      </c>
      <c r="C14" s="78">
        <v>10.71</v>
      </c>
      <c r="D14" s="56">
        <v>0.28999999999999998</v>
      </c>
      <c r="E14" s="56">
        <v>0.28999999999999998</v>
      </c>
      <c r="F14" s="56">
        <v>0.29499999999999998</v>
      </c>
      <c r="G14" s="56">
        <v>0.315</v>
      </c>
      <c r="H14" s="56">
        <v>0.33500000000000002</v>
      </c>
      <c r="I14" s="57">
        <f>(C14*(1-D14))/3</f>
        <v>2.5347</v>
      </c>
      <c r="J14" s="57">
        <f>(C14*(1-E14))/3</f>
        <v>2.5347</v>
      </c>
      <c r="K14" s="57">
        <f>(C14*(1-F14))/3</f>
        <v>2.5168500000000003</v>
      </c>
      <c r="L14" s="57">
        <f>(C14*(1-G14))/3</f>
        <v>2.4454500000000006</v>
      </c>
      <c r="M14" s="57">
        <f>(C14*(1-H14))/3</f>
        <v>2.3740500000000004</v>
      </c>
    </row>
    <row r="15" spans="1:13" ht="17.149999999999999" customHeight="1" x14ac:dyDescent="0.35">
      <c r="A15" s="3"/>
      <c r="B15" s="1"/>
      <c r="C15" s="5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35">
      <c r="C16" s="50"/>
    </row>
  </sheetData>
  <mergeCells count="3">
    <mergeCell ref="B1:M1"/>
    <mergeCell ref="D2:G2"/>
    <mergeCell ref="I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opLeftCell="A23" zoomScale="120" zoomScaleNormal="120" workbookViewId="0">
      <selection activeCell="A41" sqref="A41"/>
    </sheetView>
  </sheetViews>
  <sheetFormatPr baseColWidth="10" defaultRowHeight="14.5" x14ac:dyDescent="0.35"/>
  <cols>
    <col min="1" max="1" width="6.54296875" customWidth="1"/>
    <col min="2" max="2" width="15.453125" customWidth="1"/>
    <col min="3" max="3" width="24.08984375" customWidth="1"/>
    <col min="4" max="4" width="9.90625" customWidth="1"/>
  </cols>
  <sheetData>
    <row r="1" spans="1:4" ht="18.649999999999999" customHeight="1" x14ac:dyDescent="0.35">
      <c r="A1" s="79" t="s">
        <v>0</v>
      </c>
      <c r="B1" s="80"/>
      <c r="C1" s="80"/>
      <c r="D1" s="80"/>
    </row>
    <row r="2" spans="1:4" ht="26.4" customHeight="1" x14ac:dyDescent="0.35">
      <c r="A2" s="32" t="s">
        <v>29</v>
      </c>
      <c r="B2" s="4" t="s">
        <v>79</v>
      </c>
      <c r="C2" s="5" t="s">
        <v>31</v>
      </c>
      <c r="D2" s="5" t="s">
        <v>100</v>
      </c>
    </row>
    <row r="3" spans="1:4" ht="16.649999999999999" customHeight="1" x14ac:dyDescent="0.35">
      <c r="A3" s="38"/>
      <c r="B3" s="21" t="s">
        <v>30</v>
      </c>
      <c r="C3" s="21"/>
      <c r="D3" s="21"/>
    </row>
    <row r="4" spans="1:4" x14ac:dyDescent="0.35">
      <c r="A4" s="66">
        <v>1605</v>
      </c>
      <c r="B4" s="45" t="s">
        <v>32</v>
      </c>
      <c r="C4" s="25" t="s">
        <v>80</v>
      </c>
      <c r="D4" s="76">
        <v>131.22</v>
      </c>
    </row>
    <row r="5" spans="1:4" x14ac:dyDescent="0.35">
      <c r="A5" s="67">
        <v>626</v>
      </c>
      <c r="B5" s="44" t="s">
        <v>32</v>
      </c>
      <c r="C5" s="31" t="s">
        <v>81</v>
      </c>
      <c r="D5" s="2">
        <v>123.96</v>
      </c>
    </row>
    <row r="6" spans="1:4" x14ac:dyDescent="0.35">
      <c r="A6" s="67">
        <v>3500</v>
      </c>
      <c r="B6" s="44" t="s">
        <v>62</v>
      </c>
      <c r="C6" s="31" t="s">
        <v>82</v>
      </c>
      <c r="D6" s="2">
        <v>138.47</v>
      </c>
    </row>
    <row r="7" spans="1:4" x14ac:dyDescent="0.35">
      <c r="A7" s="67">
        <v>3809</v>
      </c>
      <c r="B7" s="44" t="s">
        <v>33</v>
      </c>
      <c r="C7" s="26" t="s">
        <v>28</v>
      </c>
      <c r="D7" s="2">
        <v>92.9</v>
      </c>
    </row>
    <row r="8" spans="1:4" x14ac:dyDescent="0.35">
      <c r="A8" s="67">
        <v>4732</v>
      </c>
      <c r="B8" s="44" t="s">
        <v>76</v>
      </c>
      <c r="C8" s="26" t="s">
        <v>77</v>
      </c>
      <c r="D8" s="2">
        <v>99.32</v>
      </c>
    </row>
    <row r="9" spans="1:4" x14ac:dyDescent="0.35">
      <c r="A9" s="67">
        <v>3833</v>
      </c>
      <c r="B9" s="44" t="s">
        <v>34</v>
      </c>
      <c r="C9" s="26" t="s">
        <v>25</v>
      </c>
      <c r="D9" s="2">
        <v>131.79</v>
      </c>
    </row>
    <row r="10" spans="1:4" x14ac:dyDescent="0.35">
      <c r="A10" s="68">
        <v>5309</v>
      </c>
      <c r="B10" s="46" t="s">
        <v>117</v>
      </c>
      <c r="C10" s="27" t="s">
        <v>116</v>
      </c>
      <c r="D10" s="77">
        <v>140.88</v>
      </c>
    </row>
    <row r="11" spans="1:4" ht="19.399999999999999" customHeight="1" x14ac:dyDescent="0.35">
      <c r="A11" s="38"/>
      <c r="B11" s="39" t="s">
        <v>40</v>
      </c>
      <c r="C11" s="21"/>
      <c r="D11" s="21"/>
    </row>
    <row r="12" spans="1:4" x14ac:dyDescent="0.35">
      <c r="A12" s="66">
        <v>3075</v>
      </c>
      <c r="B12" s="45" t="s">
        <v>35</v>
      </c>
      <c r="C12" s="25" t="s">
        <v>2</v>
      </c>
      <c r="D12" s="76">
        <v>133.63</v>
      </c>
    </row>
    <row r="13" spans="1:4" x14ac:dyDescent="0.35">
      <c r="A13" s="67">
        <v>2558</v>
      </c>
      <c r="B13" s="44" t="s">
        <v>36</v>
      </c>
      <c r="C13" s="26" t="s">
        <v>3</v>
      </c>
      <c r="D13" s="2">
        <v>148.13</v>
      </c>
    </row>
    <row r="14" spans="1:4" x14ac:dyDescent="0.35">
      <c r="A14" s="67">
        <v>3340</v>
      </c>
      <c r="B14" s="44" t="s">
        <v>37</v>
      </c>
      <c r="C14" s="26" t="s">
        <v>106</v>
      </c>
      <c r="D14" s="2">
        <v>147.65</v>
      </c>
    </row>
    <row r="15" spans="1:4" x14ac:dyDescent="0.35">
      <c r="A15" s="67">
        <v>3589</v>
      </c>
      <c r="B15" s="44" t="s">
        <v>38</v>
      </c>
      <c r="C15" s="26" t="s">
        <v>95</v>
      </c>
      <c r="D15" s="2">
        <v>105.89</v>
      </c>
    </row>
    <row r="16" spans="1:4" x14ac:dyDescent="0.35">
      <c r="A16" s="67">
        <v>338</v>
      </c>
      <c r="B16" s="44" t="s">
        <v>38</v>
      </c>
      <c r="C16" s="26" t="s">
        <v>4</v>
      </c>
      <c r="D16" s="2">
        <v>46.21</v>
      </c>
    </row>
    <row r="17" spans="1:4" x14ac:dyDescent="0.35">
      <c r="A17" s="67">
        <v>806</v>
      </c>
      <c r="B17" s="44" t="s">
        <v>38</v>
      </c>
      <c r="C17" s="26" t="s">
        <v>5</v>
      </c>
      <c r="D17" s="2">
        <v>92.44</v>
      </c>
    </row>
    <row r="18" spans="1:4" x14ac:dyDescent="0.35">
      <c r="A18" s="67">
        <v>5772</v>
      </c>
      <c r="B18" s="44" t="s">
        <v>38</v>
      </c>
      <c r="C18" s="26" t="s">
        <v>138</v>
      </c>
      <c r="D18" s="2">
        <v>102</v>
      </c>
    </row>
    <row r="19" spans="1:4" x14ac:dyDescent="0.35">
      <c r="A19" s="67">
        <v>3834</v>
      </c>
      <c r="B19" s="44" t="s">
        <v>39</v>
      </c>
      <c r="C19" s="26" t="s">
        <v>26</v>
      </c>
      <c r="D19" s="2">
        <v>131.79</v>
      </c>
    </row>
    <row r="20" spans="1:4" x14ac:dyDescent="0.35">
      <c r="A20" s="67">
        <v>3835</v>
      </c>
      <c r="B20" s="44" t="s">
        <v>39</v>
      </c>
      <c r="C20" s="26" t="s">
        <v>27</v>
      </c>
      <c r="D20" s="2">
        <v>131.79</v>
      </c>
    </row>
    <row r="21" spans="1:4" x14ac:dyDescent="0.35">
      <c r="A21" s="67">
        <v>3825</v>
      </c>
      <c r="B21" s="44" t="s">
        <v>41</v>
      </c>
      <c r="C21" s="31" t="s">
        <v>107</v>
      </c>
      <c r="D21" s="2">
        <v>112.62</v>
      </c>
    </row>
    <row r="22" spans="1:4" x14ac:dyDescent="0.35">
      <c r="A22" s="68">
        <v>3839</v>
      </c>
      <c r="B22" s="46" t="s">
        <v>42</v>
      </c>
      <c r="C22" s="40" t="s">
        <v>108</v>
      </c>
      <c r="D22" s="77">
        <v>87.59</v>
      </c>
    </row>
    <row r="23" spans="1:4" x14ac:dyDescent="0.35">
      <c r="A23" s="38"/>
      <c r="B23" s="39" t="s">
        <v>102</v>
      </c>
      <c r="C23" s="21"/>
      <c r="D23" s="21"/>
    </row>
    <row r="24" spans="1:4" x14ac:dyDescent="0.35">
      <c r="A24" s="66">
        <v>4674</v>
      </c>
      <c r="B24" s="45" t="s">
        <v>97</v>
      </c>
      <c r="C24" s="25" t="s">
        <v>98</v>
      </c>
      <c r="D24" s="76">
        <v>116.54</v>
      </c>
    </row>
    <row r="25" spans="1:4" x14ac:dyDescent="0.35">
      <c r="A25" s="67">
        <v>5906</v>
      </c>
      <c r="B25" s="23" t="s">
        <v>43</v>
      </c>
      <c r="C25" s="72" t="s">
        <v>132</v>
      </c>
      <c r="D25" s="2">
        <v>113.14</v>
      </c>
    </row>
    <row r="26" spans="1:4" x14ac:dyDescent="0.35">
      <c r="A26" s="67">
        <v>5979</v>
      </c>
      <c r="B26" s="44" t="s">
        <v>137</v>
      </c>
      <c r="C26" s="26" t="s">
        <v>136</v>
      </c>
      <c r="D26" s="2">
        <v>125.73</v>
      </c>
    </row>
    <row r="27" spans="1:4" x14ac:dyDescent="0.35">
      <c r="A27" s="67">
        <v>5480</v>
      </c>
      <c r="B27" s="44" t="s">
        <v>130</v>
      </c>
      <c r="C27" s="26" t="s">
        <v>131</v>
      </c>
      <c r="D27" s="2">
        <v>113.14</v>
      </c>
    </row>
  </sheetData>
  <mergeCells count="1">
    <mergeCell ref="A1:D1"/>
  </mergeCells>
  <pageMargins left="0.7" right="0.7" top="0.75" bottom="0.75" header="0.3" footer="0.3"/>
  <pageSetup paperSize="9" orientation="portrait" horizontalDpi="90" verticalDpi="90" r:id="rId1"/>
  <customProperties>
    <customPr name="layoutContexts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9"/>
  <sheetViews>
    <sheetView zoomScale="120" zoomScaleNormal="120" workbookViewId="0">
      <pane ySplit="3" topLeftCell="A4" activePane="bottomLeft" state="frozen"/>
      <selection pane="bottomLeft" sqref="A1:D1"/>
    </sheetView>
  </sheetViews>
  <sheetFormatPr baseColWidth="10" defaultRowHeight="14.5" x14ac:dyDescent="0.35"/>
  <cols>
    <col min="1" max="1" width="6.54296875" customWidth="1"/>
    <col min="2" max="2" width="19.453125" customWidth="1"/>
    <col min="3" max="3" width="31.36328125" customWidth="1"/>
    <col min="4" max="4" width="9.453125" customWidth="1"/>
  </cols>
  <sheetData>
    <row r="1" spans="1:4" ht="18.899999999999999" customHeight="1" x14ac:dyDescent="0.35">
      <c r="A1" s="83" t="s">
        <v>0</v>
      </c>
      <c r="B1" s="84"/>
      <c r="C1" s="84"/>
      <c r="D1" s="85"/>
    </row>
    <row r="2" spans="1:4" ht="24" customHeight="1" x14ac:dyDescent="0.35">
      <c r="A2" s="32" t="s">
        <v>1</v>
      </c>
      <c r="B2" s="4" t="s">
        <v>40</v>
      </c>
      <c r="C2" s="5" t="s">
        <v>6</v>
      </c>
      <c r="D2" s="49" t="s">
        <v>100</v>
      </c>
    </row>
    <row r="3" spans="1:4" x14ac:dyDescent="0.35">
      <c r="A3" s="33"/>
      <c r="B3" s="20"/>
      <c r="C3" s="21"/>
      <c r="D3" s="41"/>
    </row>
    <row r="4" spans="1:4" x14ac:dyDescent="0.35">
      <c r="A4" s="34">
        <v>653</v>
      </c>
      <c r="B4" s="22" t="s">
        <v>50</v>
      </c>
      <c r="C4" s="25" t="s">
        <v>86</v>
      </c>
      <c r="D4" s="86">
        <v>31.28</v>
      </c>
    </row>
    <row r="5" spans="1:4" x14ac:dyDescent="0.35">
      <c r="A5" s="35">
        <v>630</v>
      </c>
      <c r="B5" s="23" t="s">
        <v>50</v>
      </c>
      <c r="C5" s="26" t="s">
        <v>87</v>
      </c>
      <c r="D5" s="87">
        <v>23.77</v>
      </c>
    </row>
    <row r="6" spans="1:4" x14ac:dyDescent="0.35">
      <c r="A6" s="35">
        <v>427</v>
      </c>
      <c r="B6" s="23" t="s">
        <v>50</v>
      </c>
      <c r="C6" s="26" t="s">
        <v>88</v>
      </c>
      <c r="D6" s="87">
        <v>44.64</v>
      </c>
    </row>
    <row r="7" spans="1:4" x14ac:dyDescent="0.35">
      <c r="A7" s="35">
        <v>2146</v>
      </c>
      <c r="B7" s="23" t="s">
        <v>50</v>
      </c>
      <c r="C7" s="26" t="s">
        <v>89</v>
      </c>
      <c r="D7" s="87">
        <v>46.31</v>
      </c>
    </row>
    <row r="8" spans="1:4" x14ac:dyDescent="0.35">
      <c r="A8" s="35">
        <v>877</v>
      </c>
      <c r="B8" s="23" t="s">
        <v>50</v>
      </c>
      <c r="C8" s="26" t="s">
        <v>90</v>
      </c>
      <c r="D8" s="87">
        <v>30.82</v>
      </c>
    </row>
    <row r="9" spans="1:4" x14ac:dyDescent="0.35">
      <c r="A9" s="36">
        <v>691</v>
      </c>
      <c r="B9" s="24" t="s">
        <v>50</v>
      </c>
      <c r="C9" s="27" t="s">
        <v>91</v>
      </c>
      <c r="D9" s="88">
        <v>23.26</v>
      </c>
    </row>
    <row r="10" spans="1:4" x14ac:dyDescent="0.35">
      <c r="A10" s="34">
        <v>709</v>
      </c>
      <c r="B10" s="22" t="s">
        <v>38</v>
      </c>
      <c r="C10" s="25" t="s">
        <v>9</v>
      </c>
      <c r="D10" s="86">
        <v>36.380000000000003</v>
      </c>
    </row>
    <row r="11" spans="1:4" x14ac:dyDescent="0.35">
      <c r="A11" s="35">
        <v>312</v>
      </c>
      <c r="B11" s="23" t="s">
        <v>38</v>
      </c>
      <c r="C11" s="26" t="s">
        <v>10</v>
      </c>
      <c r="D11" s="87">
        <v>28.13</v>
      </c>
    </row>
    <row r="12" spans="1:4" x14ac:dyDescent="0.35">
      <c r="A12" s="35">
        <v>2694</v>
      </c>
      <c r="B12" s="23" t="s">
        <v>38</v>
      </c>
      <c r="C12" s="26" t="s">
        <v>92</v>
      </c>
      <c r="D12" s="87">
        <v>42.35</v>
      </c>
    </row>
    <row r="13" spans="1:4" x14ac:dyDescent="0.35">
      <c r="A13" s="35">
        <v>3308</v>
      </c>
      <c r="B13" s="23" t="s">
        <v>38</v>
      </c>
      <c r="C13" s="26" t="s">
        <v>93</v>
      </c>
      <c r="D13" s="87">
        <v>28.89</v>
      </c>
    </row>
    <row r="14" spans="1:4" x14ac:dyDescent="0.35">
      <c r="A14" s="35">
        <v>3646</v>
      </c>
      <c r="B14" s="23" t="s">
        <v>38</v>
      </c>
      <c r="C14" s="26" t="s">
        <v>94</v>
      </c>
      <c r="D14" s="87">
        <v>38.299999999999997</v>
      </c>
    </row>
    <row r="15" spans="1:4" x14ac:dyDescent="0.35">
      <c r="A15" s="35">
        <v>5774</v>
      </c>
      <c r="B15" s="23" t="s">
        <v>38</v>
      </c>
      <c r="C15" s="26" t="s">
        <v>139</v>
      </c>
      <c r="D15" s="87">
        <v>37.619999999999997</v>
      </c>
    </row>
    <row r="16" spans="1:4" x14ac:dyDescent="0.35">
      <c r="A16" s="37">
        <v>1813</v>
      </c>
      <c r="B16" s="28" t="s">
        <v>51</v>
      </c>
      <c r="C16" s="29" t="s">
        <v>83</v>
      </c>
      <c r="D16" s="89">
        <v>45.52</v>
      </c>
    </row>
    <row r="17" spans="1:4" x14ac:dyDescent="0.35">
      <c r="A17" s="34">
        <v>5447</v>
      </c>
      <c r="B17" s="22" t="s">
        <v>124</v>
      </c>
      <c r="C17" s="25" t="s">
        <v>125</v>
      </c>
      <c r="D17" s="86">
        <v>43.17</v>
      </c>
    </row>
    <row r="18" spans="1:4" x14ac:dyDescent="0.35">
      <c r="A18" s="34">
        <v>5347</v>
      </c>
      <c r="B18" s="22" t="s">
        <v>118</v>
      </c>
      <c r="C18" s="25" t="s">
        <v>119</v>
      </c>
      <c r="D18" s="86">
        <v>40.520000000000003</v>
      </c>
    </row>
    <row r="19" spans="1:4" x14ac:dyDescent="0.35">
      <c r="A19" s="34">
        <v>5272</v>
      </c>
      <c r="B19" s="22" t="s">
        <v>120</v>
      </c>
      <c r="C19" s="25" t="s">
        <v>121</v>
      </c>
      <c r="D19" s="86">
        <v>37.25</v>
      </c>
    </row>
    <row r="20" spans="1:4" x14ac:dyDescent="0.35">
      <c r="A20" s="34">
        <v>3096</v>
      </c>
      <c r="B20" s="22" t="s">
        <v>35</v>
      </c>
      <c r="C20" s="25" t="s">
        <v>11</v>
      </c>
      <c r="D20" s="86">
        <v>38.729999999999997</v>
      </c>
    </row>
    <row r="21" spans="1:4" x14ac:dyDescent="0.35">
      <c r="A21" s="35">
        <v>3086</v>
      </c>
      <c r="B21" s="23" t="s">
        <v>35</v>
      </c>
      <c r="C21" s="26" t="s">
        <v>12</v>
      </c>
      <c r="D21" s="87">
        <v>29.73</v>
      </c>
    </row>
    <row r="22" spans="1:4" x14ac:dyDescent="0.35">
      <c r="A22" s="35" t="s">
        <v>13</v>
      </c>
      <c r="B22" s="23" t="s">
        <v>52</v>
      </c>
      <c r="C22" s="31" t="s">
        <v>14</v>
      </c>
      <c r="D22" s="87">
        <v>28.88</v>
      </c>
    </row>
    <row r="23" spans="1:4" x14ac:dyDescent="0.35">
      <c r="A23" s="36">
        <v>1741</v>
      </c>
      <c r="B23" s="24" t="s">
        <v>53</v>
      </c>
      <c r="C23" s="27" t="s">
        <v>15</v>
      </c>
      <c r="D23" s="88">
        <v>43.11</v>
      </c>
    </row>
    <row r="24" spans="1:4" x14ac:dyDescent="0.35">
      <c r="A24" s="34">
        <v>2671</v>
      </c>
      <c r="B24" s="22" t="s">
        <v>36</v>
      </c>
      <c r="C24" s="25" t="s">
        <v>7</v>
      </c>
      <c r="D24" s="86">
        <v>35.25</v>
      </c>
    </row>
    <row r="25" spans="1:4" x14ac:dyDescent="0.35">
      <c r="A25" s="35">
        <v>2065</v>
      </c>
      <c r="B25" s="23" t="s">
        <v>36</v>
      </c>
      <c r="C25" s="26" t="s">
        <v>8</v>
      </c>
      <c r="D25" s="87">
        <v>41.32</v>
      </c>
    </row>
    <row r="26" spans="1:4" x14ac:dyDescent="0.35">
      <c r="A26" s="35">
        <v>3052</v>
      </c>
      <c r="B26" s="23" t="s">
        <v>54</v>
      </c>
      <c r="C26" s="26" t="s">
        <v>115</v>
      </c>
      <c r="D26" s="87">
        <v>47.37</v>
      </c>
    </row>
    <row r="27" spans="1:4" x14ac:dyDescent="0.35">
      <c r="A27" s="35">
        <v>5697</v>
      </c>
      <c r="B27" s="23" t="s">
        <v>55</v>
      </c>
      <c r="C27" s="26" t="s">
        <v>126</v>
      </c>
      <c r="D27" s="87">
        <v>38.380000000000003</v>
      </c>
    </row>
    <row r="28" spans="1:4" x14ac:dyDescent="0.35">
      <c r="A28" s="36">
        <v>24207</v>
      </c>
      <c r="B28" s="24" t="s">
        <v>55</v>
      </c>
      <c r="C28" s="27" t="s">
        <v>84</v>
      </c>
      <c r="D28" s="88">
        <v>41.92</v>
      </c>
    </row>
    <row r="29" spans="1:4" x14ac:dyDescent="0.35">
      <c r="A29" s="34">
        <v>3516</v>
      </c>
      <c r="B29" s="22" t="s">
        <v>62</v>
      </c>
      <c r="C29" s="25" t="s">
        <v>85</v>
      </c>
      <c r="D29" s="86">
        <v>24.91</v>
      </c>
    </row>
    <row r="30" spans="1:4" x14ac:dyDescent="0.35">
      <c r="A30" s="35">
        <v>2643</v>
      </c>
      <c r="B30" s="23" t="s">
        <v>56</v>
      </c>
      <c r="C30" s="26" t="s">
        <v>16</v>
      </c>
      <c r="D30" s="87">
        <v>24.44</v>
      </c>
    </row>
    <row r="31" spans="1:4" x14ac:dyDescent="0.35">
      <c r="A31" s="36">
        <v>2592</v>
      </c>
      <c r="B31" s="24" t="s">
        <v>56</v>
      </c>
      <c r="C31" s="27" t="s">
        <v>17</v>
      </c>
      <c r="D31" s="88">
        <v>31.34</v>
      </c>
    </row>
    <row r="32" spans="1:4" x14ac:dyDescent="0.35">
      <c r="A32" s="34">
        <v>5712</v>
      </c>
      <c r="B32" s="22" t="s">
        <v>57</v>
      </c>
      <c r="C32" s="25" t="s">
        <v>135</v>
      </c>
      <c r="D32" s="86">
        <v>34.44</v>
      </c>
    </row>
    <row r="33" spans="1:4" x14ac:dyDescent="0.35">
      <c r="A33" s="35">
        <v>5245</v>
      </c>
      <c r="B33" s="23" t="s">
        <v>122</v>
      </c>
      <c r="C33" s="26" t="s">
        <v>123</v>
      </c>
      <c r="D33" s="87">
        <v>40.75</v>
      </c>
    </row>
    <row r="34" spans="1:4" x14ac:dyDescent="0.35">
      <c r="A34" s="36">
        <v>3836</v>
      </c>
      <c r="B34" s="24" t="s">
        <v>58</v>
      </c>
      <c r="C34" s="27" t="s">
        <v>44</v>
      </c>
      <c r="D34" s="88">
        <v>38.270000000000003</v>
      </c>
    </row>
    <row r="35" spans="1:4" x14ac:dyDescent="0.35">
      <c r="A35" s="34">
        <v>3804</v>
      </c>
      <c r="B35" s="22" t="s">
        <v>33</v>
      </c>
      <c r="C35" s="25" t="s">
        <v>45</v>
      </c>
      <c r="D35" s="86">
        <v>32.58</v>
      </c>
    </row>
    <row r="36" spans="1:4" x14ac:dyDescent="0.35">
      <c r="A36" s="35">
        <v>3843</v>
      </c>
      <c r="B36" s="23" t="s">
        <v>76</v>
      </c>
      <c r="C36" s="26" t="s">
        <v>75</v>
      </c>
      <c r="D36" s="90">
        <v>32.71</v>
      </c>
    </row>
    <row r="37" spans="1:4" x14ac:dyDescent="0.35">
      <c r="A37" s="35">
        <v>4740</v>
      </c>
      <c r="B37" s="23" t="s">
        <v>39</v>
      </c>
      <c r="C37" s="26" t="s">
        <v>46</v>
      </c>
      <c r="D37" s="90">
        <v>41.04</v>
      </c>
    </row>
    <row r="38" spans="1:4" x14ac:dyDescent="0.35">
      <c r="A38" s="35">
        <v>3842</v>
      </c>
      <c r="B38" s="23" t="s">
        <v>59</v>
      </c>
      <c r="C38" s="26" t="s">
        <v>113</v>
      </c>
      <c r="D38" s="90">
        <v>41.75</v>
      </c>
    </row>
    <row r="39" spans="1:4" x14ac:dyDescent="0.35">
      <c r="A39" s="36">
        <v>3840</v>
      </c>
      <c r="B39" s="24" t="s">
        <v>59</v>
      </c>
      <c r="C39" s="27" t="s">
        <v>112</v>
      </c>
      <c r="D39" s="90">
        <v>41.75</v>
      </c>
    </row>
    <row r="40" spans="1:4" x14ac:dyDescent="0.35">
      <c r="A40" s="37">
        <v>3841</v>
      </c>
      <c r="B40" s="28" t="s">
        <v>60</v>
      </c>
      <c r="C40" s="29" t="s">
        <v>114</v>
      </c>
      <c r="D40" s="90">
        <v>41.75</v>
      </c>
    </row>
    <row r="41" spans="1:4" x14ac:dyDescent="0.35">
      <c r="A41" s="35">
        <v>4671</v>
      </c>
      <c r="B41" s="23" t="s">
        <v>39</v>
      </c>
      <c r="C41" s="26" t="s">
        <v>48</v>
      </c>
      <c r="D41" s="90">
        <v>41.04</v>
      </c>
    </row>
    <row r="42" spans="1:4" x14ac:dyDescent="0.35">
      <c r="A42" s="36">
        <v>3827</v>
      </c>
      <c r="B42" s="24" t="s">
        <v>39</v>
      </c>
      <c r="C42" s="27" t="s">
        <v>49</v>
      </c>
      <c r="D42" s="90">
        <v>41.04</v>
      </c>
    </row>
    <row r="43" spans="1:4" x14ac:dyDescent="0.35">
      <c r="A43" s="35">
        <v>3819</v>
      </c>
      <c r="B43" s="23" t="s">
        <v>41</v>
      </c>
      <c r="C43" s="26" t="s">
        <v>110</v>
      </c>
      <c r="D43" s="87">
        <v>34.75</v>
      </c>
    </row>
    <row r="44" spans="1:4" x14ac:dyDescent="0.35">
      <c r="A44" s="35">
        <v>3820</v>
      </c>
      <c r="B44" s="23" t="s">
        <v>41</v>
      </c>
      <c r="C44" s="26" t="s">
        <v>109</v>
      </c>
      <c r="D44" s="87">
        <v>34.75</v>
      </c>
    </row>
    <row r="45" spans="1:4" x14ac:dyDescent="0.35">
      <c r="A45" s="36">
        <v>3838</v>
      </c>
      <c r="B45" s="24" t="s">
        <v>42</v>
      </c>
      <c r="C45" s="27" t="s">
        <v>111</v>
      </c>
      <c r="D45" s="88">
        <v>30.97</v>
      </c>
    </row>
    <row r="46" spans="1:4" x14ac:dyDescent="0.35">
      <c r="A46" s="36">
        <v>5482</v>
      </c>
      <c r="B46" s="24" t="s">
        <v>61</v>
      </c>
      <c r="C46" s="27" t="s">
        <v>78</v>
      </c>
      <c r="D46" s="88">
        <v>29.54</v>
      </c>
    </row>
    <row r="47" spans="1:4" ht="15" thickBot="1" x14ac:dyDescent="0.4">
      <c r="A47" s="33"/>
      <c r="B47" s="20"/>
      <c r="C47" s="21" t="s">
        <v>101</v>
      </c>
      <c r="D47" s="41"/>
    </row>
    <row r="48" spans="1:4" ht="15" thickBot="1" x14ac:dyDescent="0.4">
      <c r="A48" s="59">
        <v>4673</v>
      </c>
      <c r="B48" s="47" t="s">
        <v>97</v>
      </c>
      <c r="C48" s="48" t="s">
        <v>99</v>
      </c>
      <c r="D48" s="91">
        <v>32.51</v>
      </c>
    </row>
    <row r="49" spans="1:4" ht="15" thickBot="1" x14ac:dyDescent="0.4">
      <c r="A49" s="59"/>
      <c r="B49" s="47" t="s">
        <v>128</v>
      </c>
      <c r="C49" s="48" t="s">
        <v>129</v>
      </c>
      <c r="D49" s="91">
        <v>18.45</v>
      </c>
    </row>
  </sheetData>
  <mergeCells count="1">
    <mergeCell ref="A1:D1"/>
  </mergeCells>
  <pageMargins left="0.7" right="0.7" top="0.75" bottom="0.75" header="0.3" footer="0.3"/>
  <customProperties>
    <customPr name="layoutContexts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"/>
  <sheetViews>
    <sheetView zoomScale="110" zoomScaleNormal="110" workbookViewId="0">
      <selection sqref="A1:XFD1048576"/>
    </sheetView>
  </sheetViews>
  <sheetFormatPr baseColWidth="10" defaultRowHeight="14.5" x14ac:dyDescent="0.35"/>
  <cols>
    <col min="1" max="1" width="7.453125" customWidth="1"/>
    <col min="2" max="2" width="27.453125" customWidth="1"/>
    <col min="3" max="3" width="11" customWidth="1"/>
    <col min="4" max="4" width="9.08984375" customWidth="1"/>
    <col min="5" max="6" width="8.54296875" customWidth="1"/>
    <col min="7" max="7" width="9.54296875" customWidth="1"/>
    <col min="8" max="8" width="8.6328125" customWidth="1"/>
    <col min="9" max="9" width="9.36328125" customWidth="1"/>
    <col min="10" max="10" width="9.453125" customWidth="1"/>
    <col min="11" max="11" width="9.90625" customWidth="1"/>
    <col min="12" max="12" width="9" customWidth="1"/>
    <col min="13" max="13" width="8.90625" customWidth="1"/>
  </cols>
  <sheetData>
    <row r="1" spans="1:13" ht="15.9" customHeight="1" x14ac:dyDescent="0.35">
      <c r="A1" s="42"/>
      <c r="B1" s="81" t="s">
        <v>22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26.4" customHeight="1" x14ac:dyDescent="0.35">
      <c r="A2" s="52" t="s">
        <v>29</v>
      </c>
      <c r="B2" s="6" t="s">
        <v>6</v>
      </c>
      <c r="C2" s="6" t="s">
        <v>100</v>
      </c>
      <c r="D2" s="81" t="s">
        <v>73</v>
      </c>
      <c r="E2" s="81"/>
      <c r="F2" s="81"/>
      <c r="G2" s="81"/>
      <c r="H2" s="6"/>
      <c r="I2" s="81" t="s">
        <v>72</v>
      </c>
      <c r="J2" s="81"/>
      <c r="K2" s="81"/>
      <c r="L2" s="81"/>
      <c r="M2" s="6"/>
    </row>
    <row r="3" spans="1:13" ht="14.15" customHeight="1" x14ac:dyDescent="0.35">
      <c r="A3" s="53"/>
      <c r="B3" s="7" t="s">
        <v>23</v>
      </c>
      <c r="C3" s="7"/>
      <c r="D3" s="8" t="s">
        <v>18</v>
      </c>
      <c r="E3" s="9" t="s">
        <v>19</v>
      </c>
      <c r="F3" s="9" t="s">
        <v>20</v>
      </c>
      <c r="G3" s="9" t="s">
        <v>21</v>
      </c>
      <c r="H3" s="9" t="s">
        <v>74</v>
      </c>
      <c r="I3" s="8" t="s">
        <v>18</v>
      </c>
      <c r="J3" s="9" t="s">
        <v>19</v>
      </c>
      <c r="K3" s="9" t="s">
        <v>20</v>
      </c>
      <c r="L3" s="9" t="s">
        <v>21</v>
      </c>
      <c r="M3" s="9" t="s">
        <v>74</v>
      </c>
    </row>
    <row r="4" spans="1:13" ht="16.649999999999999" customHeight="1" x14ac:dyDescent="0.35">
      <c r="A4" s="60">
        <v>6064</v>
      </c>
      <c r="B4" s="55" t="s">
        <v>63</v>
      </c>
      <c r="C4" s="30">
        <v>11.68</v>
      </c>
      <c r="D4" s="56">
        <v>0.23</v>
      </c>
      <c r="E4" s="56">
        <v>0.25</v>
      </c>
      <c r="F4" s="56">
        <v>0.27</v>
      </c>
      <c r="G4" s="56">
        <v>0.28000000000000003</v>
      </c>
      <c r="H4" s="56">
        <v>0.3</v>
      </c>
      <c r="I4" s="57">
        <f>(C4*(1-D4))/20</f>
        <v>0.44968000000000002</v>
      </c>
      <c r="J4" s="57">
        <f>(C4*(1-E4))/20</f>
        <v>0.438</v>
      </c>
      <c r="K4" s="57">
        <f>(C4*(1-F4))/20</f>
        <v>0.42631999999999992</v>
      </c>
      <c r="L4" s="57">
        <f>(C4*(1-G4))/20</f>
        <v>0.42047999999999996</v>
      </c>
      <c r="M4" s="57">
        <f>(C4*(1-H4))/20</f>
        <v>0.4088</v>
      </c>
    </row>
    <row r="5" spans="1:13" ht="16.649999999999999" customHeight="1" x14ac:dyDescent="0.35">
      <c r="A5" s="61">
        <v>6066</v>
      </c>
      <c r="B5" s="55" t="s">
        <v>64</v>
      </c>
      <c r="C5" s="30">
        <v>13.07</v>
      </c>
      <c r="D5" s="56">
        <v>0.26</v>
      </c>
      <c r="E5" s="56">
        <v>0.27</v>
      </c>
      <c r="F5" s="56">
        <v>0.28000000000000003</v>
      </c>
      <c r="G5" s="56">
        <v>0.3</v>
      </c>
      <c r="H5" s="56">
        <v>0.33</v>
      </c>
      <c r="I5" s="57">
        <f>(C5*(1-D5))/12</f>
        <v>0.80598333333333327</v>
      </c>
      <c r="J5" s="57">
        <f>(C5*(1-E5))/12</f>
        <v>0.79509166666666664</v>
      </c>
      <c r="K5" s="57">
        <f>(C5*(1-F5))/12</f>
        <v>0.7841999999999999</v>
      </c>
      <c r="L5" s="57">
        <f>(C5*(1-G5))/12</f>
        <v>0.76241666666666663</v>
      </c>
      <c r="M5" s="57">
        <f>(C5*(1-H5))/12</f>
        <v>0.72974166666666662</v>
      </c>
    </row>
    <row r="6" spans="1:13" ht="16.649999999999999" customHeight="1" x14ac:dyDescent="0.35">
      <c r="A6" s="61">
        <v>6659</v>
      </c>
      <c r="B6" s="55" t="s">
        <v>134</v>
      </c>
      <c r="C6" s="30">
        <v>25.46</v>
      </c>
      <c r="D6" s="56">
        <v>0.255</v>
      </c>
      <c r="E6" s="56">
        <v>0.27500000000000002</v>
      </c>
      <c r="F6" s="56">
        <v>0.28000000000000003</v>
      </c>
      <c r="G6" s="56">
        <v>0.29499999999999998</v>
      </c>
      <c r="H6" s="56">
        <v>0.3</v>
      </c>
      <c r="I6" s="57">
        <f>(C6*(1-D6))/24</f>
        <v>0.79032083333333336</v>
      </c>
      <c r="J6" s="57">
        <f>(C6*(1-E6))/24</f>
        <v>0.7691041666666667</v>
      </c>
      <c r="K6" s="57">
        <f>(C6*(1-F6))/24</f>
        <v>0.76379999999999992</v>
      </c>
      <c r="L6" s="57">
        <f>(C6*(1-G6))/24</f>
        <v>0.74788750000000004</v>
      </c>
      <c r="M6" s="57">
        <f>(C6*(1-H6))/24</f>
        <v>0.74258333333333326</v>
      </c>
    </row>
    <row r="7" spans="1:13" ht="16.649999999999999" customHeight="1" x14ac:dyDescent="0.35">
      <c r="A7" s="61">
        <v>6652</v>
      </c>
      <c r="B7" s="55" t="s">
        <v>71</v>
      </c>
      <c r="C7" s="30">
        <v>21.84</v>
      </c>
      <c r="D7" s="56">
        <v>0.155</v>
      </c>
      <c r="E7" s="56">
        <v>0.16500000000000001</v>
      </c>
      <c r="F7" s="56">
        <v>0.17499999999999999</v>
      </c>
      <c r="G7" s="56">
        <v>0.185</v>
      </c>
      <c r="H7" s="56">
        <v>0.20499999999999999</v>
      </c>
      <c r="I7" s="57">
        <f>(C7*(1-D7))/12</f>
        <v>1.5378999999999998</v>
      </c>
      <c r="J7" s="57">
        <f>(C7*(1-E7))/12</f>
        <v>1.5197000000000001</v>
      </c>
      <c r="K7" s="57">
        <f>(C7*(1-F7))/12</f>
        <v>1.5015000000000001</v>
      </c>
      <c r="L7" s="57">
        <f>(C7*(1-G7))/12</f>
        <v>1.4832999999999998</v>
      </c>
      <c r="M7" s="57">
        <f>(C7*(1-H7))/12</f>
        <v>1.4469000000000001</v>
      </c>
    </row>
    <row r="8" spans="1:13" ht="14.15" customHeight="1" x14ac:dyDescent="0.35">
      <c r="A8" s="54"/>
      <c r="B8" s="7" t="s">
        <v>70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ht="14.4" customHeight="1" x14ac:dyDescent="0.35">
      <c r="A9" s="60">
        <v>6318</v>
      </c>
      <c r="B9" s="55" t="s">
        <v>65</v>
      </c>
      <c r="C9" s="78">
        <v>24.62</v>
      </c>
      <c r="D9" s="56">
        <v>0.41</v>
      </c>
      <c r="E9" s="56">
        <v>0.43</v>
      </c>
      <c r="F9" s="56">
        <v>0.44</v>
      </c>
      <c r="G9" s="56">
        <v>0.46</v>
      </c>
      <c r="H9" s="56">
        <v>0.47</v>
      </c>
      <c r="I9" s="57">
        <f>(C9*(1-D9))/36</f>
        <v>0.40349444444444449</v>
      </c>
      <c r="J9" s="57">
        <f>(C9*(1-E9))/36</f>
        <v>0.3898166666666667</v>
      </c>
      <c r="K9" s="57">
        <f>(C9*(1-F9))/36</f>
        <v>0.38297777777777786</v>
      </c>
      <c r="L9" s="57">
        <f>(C9*(1-G9))/36</f>
        <v>0.36930000000000007</v>
      </c>
      <c r="M9" s="57">
        <f>(C9*(1-H9))/36</f>
        <v>0.36246111111111112</v>
      </c>
    </row>
    <row r="10" spans="1:13" ht="14.4" customHeight="1" x14ac:dyDescent="0.35">
      <c r="A10" s="61">
        <v>6805</v>
      </c>
      <c r="B10" s="55" t="s">
        <v>96</v>
      </c>
      <c r="C10" s="30">
        <v>19.2</v>
      </c>
      <c r="D10" s="56">
        <v>0.14499999999999999</v>
      </c>
      <c r="E10" s="56">
        <v>0.15</v>
      </c>
      <c r="F10" s="56">
        <v>0.17499999999999999</v>
      </c>
      <c r="G10" s="56">
        <v>0.185</v>
      </c>
      <c r="H10" s="56">
        <v>0.19</v>
      </c>
      <c r="I10" s="57">
        <f>(C10*(1-D10))/24</f>
        <v>0.68400000000000005</v>
      </c>
      <c r="J10" s="57">
        <f>(C10*(1-E10))/24</f>
        <v>0.68</v>
      </c>
      <c r="K10" s="57">
        <f>(C10*(1-F10))/24</f>
        <v>0.65999999999999992</v>
      </c>
      <c r="L10" s="57">
        <f>(C10*(1-G10))/24</f>
        <v>0.65199999999999991</v>
      </c>
      <c r="M10" s="57">
        <f>(C10*(1-H10))/24</f>
        <v>0.64800000000000002</v>
      </c>
    </row>
    <row r="11" spans="1:13" ht="14.4" customHeight="1" x14ac:dyDescent="0.35">
      <c r="A11" s="61">
        <v>6817</v>
      </c>
      <c r="B11" s="55" t="s">
        <v>66</v>
      </c>
      <c r="C11" s="30">
        <v>16.940000000000001</v>
      </c>
      <c r="D11" s="56">
        <v>0.34499999999999997</v>
      </c>
      <c r="E11" s="56">
        <v>0.36499999999999999</v>
      </c>
      <c r="F11" s="56">
        <v>0.37</v>
      </c>
      <c r="G11" s="56">
        <v>0.38</v>
      </c>
      <c r="H11" s="56">
        <v>0.39</v>
      </c>
      <c r="I11" s="57">
        <f>(C11*(1-D11))/20</f>
        <v>0.55478500000000008</v>
      </c>
      <c r="J11" s="57">
        <f>(C11*(1-E11))/20</f>
        <v>0.53784500000000013</v>
      </c>
      <c r="K11" s="57">
        <f>(C11*(1-F11))/20</f>
        <v>0.53361000000000003</v>
      </c>
      <c r="L11" s="57">
        <f>(C11*(1-G11))/20</f>
        <v>0.52514000000000005</v>
      </c>
      <c r="M11" s="57">
        <f>(C11*(1-H11))/20</f>
        <v>0.51667000000000007</v>
      </c>
    </row>
    <row r="12" spans="1:13" ht="14.4" customHeight="1" x14ac:dyDescent="0.35">
      <c r="A12" s="61">
        <v>6002</v>
      </c>
      <c r="B12" s="55" t="s">
        <v>67</v>
      </c>
      <c r="C12" s="78">
        <v>10.45</v>
      </c>
      <c r="D12" s="56">
        <v>0.30499999999999999</v>
      </c>
      <c r="E12" s="56">
        <v>0.33</v>
      </c>
      <c r="F12" s="56">
        <v>0.35499999999999998</v>
      </c>
      <c r="G12" s="56">
        <v>0.38</v>
      </c>
      <c r="H12" s="56">
        <v>0.39500000000000002</v>
      </c>
      <c r="I12" s="57">
        <f>(C12*(1-D12))/12</f>
        <v>0.60522916666666671</v>
      </c>
      <c r="J12" s="57">
        <f>(C12*(1-E12))/12</f>
        <v>0.5834583333333333</v>
      </c>
      <c r="K12" s="57">
        <f>(C12*(1-F12))/12</f>
        <v>0.56168750000000001</v>
      </c>
      <c r="L12" s="57">
        <f>(C12*(1-G12))/12</f>
        <v>0.5399166666666666</v>
      </c>
      <c r="M12" s="57">
        <f>(C12*(1-H12))/12</f>
        <v>0.52685416666666662</v>
      </c>
    </row>
    <row r="13" spans="1:13" ht="14.4" customHeight="1" x14ac:dyDescent="0.35">
      <c r="A13" s="61">
        <v>6847</v>
      </c>
      <c r="B13" s="58" t="s">
        <v>68</v>
      </c>
      <c r="C13" s="78">
        <v>6.77</v>
      </c>
      <c r="D13" s="56">
        <v>0.30499999999999999</v>
      </c>
      <c r="E13" s="56">
        <v>0.32</v>
      </c>
      <c r="F13" s="56">
        <v>0.33500000000000002</v>
      </c>
      <c r="G13" s="56">
        <v>0.34</v>
      </c>
      <c r="H13" s="56">
        <v>0.35499999999999998</v>
      </c>
      <c r="I13" s="57">
        <f>(C13*(1-D13))/6</f>
        <v>0.78419166666666662</v>
      </c>
      <c r="J13" s="57">
        <f>(C13*(1-E13))/6</f>
        <v>0.76726666666666654</v>
      </c>
      <c r="K13" s="57">
        <f>(C13*(1-F13))/6</f>
        <v>0.75034166666666657</v>
      </c>
      <c r="L13" s="57">
        <f>(C13*(1-G13))/6</f>
        <v>0.74469999999999992</v>
      </c>
      <c r="M13" s="57">
        <f>(C13*(1-H13))/6</f>
        <v>0.72777499999999995</v>
      </c>
    </row>
    <row r="14" spans="1:13" ht="14.4" customHeight="1" x14ac:dyDescent="0.35">
      <c r="A14" s="62">
        <v>6390</v>
      </c>
      <c r="B14" s="58" t="s">
        <v>69</v>
      </c>
      <c r="C14" s="78">
        <v>10.71</v>
      </c>
      <c r="D14" s="56">
        <v>0.28999999999999998</v>
      </c>
      <c r="E14" s="56">
        <v>0.28999999999999998</v>
      </c>
      <c r="F14" s="56">
        <v>0.29499999999999998</v>
      </c>
      <c r="G14" s="56">
        <v>0.315</v>
      </c>
      <c r="H14" s="56">
        <v>0.33500000000000002</v>
      </c>
      <c r="I14" s="57">
        <f>(C14*(1-D14))/3</f>
        <v>2.5347</v>
      </c>
      <c r="J14" s="57">
        <f>(C14*(1-E14))/3</f>
        <v>2.5347</v>
      </c>
      <c r="K14" s="57">
        <f>(C14*(1-F14))/3</f>
        <v>2.5168500000000003</v>
      </c>
      <c r="L14" s="57">
        <f>(C14*(1-G14))/3</f>
        <v>2.4454500000000006</v>
      </c>
      <c r="M14" s="57">
        <f>(C14*(1-H14))/3</f>
        <v>2.3740500000000004</v>
      </c>
    </row>
    <row r="15" spans="1:13" ht="13.5" customHeight="1" x14ac:dyDescent="0.35">
      <c r="A15" s="43"/>
      <c r="B15" s="10" t="s">
        <v>24</v>
      </c>
      <c r="C15" s="10"/>
      <c r="D15" s="11"/>
      <c r="E15" s="12"/>
      <c r="F15" s="12"/>
      <c r="G15" s="12"/>
      <c r="H15" s="13"/>
      <c r="I15" s="11"/>
      <c r="J15" s="12"/>
      <c r="K15" s="12"/>
      <c r="L15" s="12"/>
      <c r="M15" s="13"/>
    </row>
    <row r="16" spans="1:13" ht="14.15" customHeight="1" x14ac:dyDescent="0.35">
      <c r="A16" s="63">
        <v>26280</v>
      </c>
      <c r="B16" s="73" t="s">
        <v>103</v>
      </c>
      <c r="C16" s="69">
        <v>7.76</v>
      </c>
      <c r="D16" s="14"/>
      <c r="E16" s="15"/>
      <c r="F16" s="15"/>
      <c r="G16" s="15"/>
      <c r="H16" s="15"/>
      <c r="I16" s="57">
        <f>$C$16/35</f>
        <v>0.2217142857142857</v>
      </c>
      <c r="J16" s="57">
        <f t="shared" ref="J16:M16" si="0">$C$16/35</f>
        <v>0.2217142857142857</v>
      </c>
      <c r="K16" s="57">
        <f t="shared" si="0"/>
        <v>0.2217142857142857</v>
      </c>
      <c r="L16" s="57">
        <f t="shared" si="0"/>
        <v>0.2217142857142857</v>
      </c>
      <c r="M16" s="57">
        <f t="shared" si="0"/>
        <v>0.2217142857142857</v>
      </c>
    </row>
    <row r="17" spans="1:13" ht="14.15" customHeight="1" x14ac:dyDescent="0.35">
      <c r="A17" s="64">
        <v>6706</v>
      </c>
      <c r="B17" s="74" t="s">
        <v>133</v>
      </c>
      <c r="C17" s="70">
        <v>9.39</v>
      </c>
      <c r="D17" s="16"/>
      <c r="E17" s="17"/>
      <c r="F17" s="17"/>
      <c r="G17" s="17"/>
      <c r="H17" s="17"/>
      <c r="I17" s="57">
        <f>$C$17/35</f>
        <v>0.26828571428571429</v>
      </c>
      <c r="J17" s="57">
        <f t="shared" ref="J17:M17" si="1">$C$17/35</f>
        <v>0.26828571428571429</v>
      </c>
      <c r="K17" s="57">
        <f t="shared" si="1"/>
        <v>0.26828571428571429</v>
      </c>
      <c r="L17" s="57">
        <f t="shared" si="1"/>
        <v>0.26828571428571429</v>
      </c>
      <c r="M17" s="57">
        <f t="shared" si="1"/>
        <v>0.26828571428571429</v>
      </c>
    </row>
    <row r="18" spans="1:13" ht="14.15" customHeight="1" x14ac:dyDescent="0.35">
      <c r="A18" s="64">
        <v>26278</v>
      </c>
      <c r="B18" s="74" t="s">
        <v>104</v>
      </c>
      <c r="C18" s="70">
        <v>4.96</v>
      </c>
      <c r="D18" s="16"/>
      <c r="E18" s="17"/>
      <c r="F18" s="17"/>
      <c r="G18" s="17"/>
      <c r="H18" s="17"/>
      <c r="I18" s="57">
        <f>$C$18/12</f>
        <v>0.41333333333333333</v>
      </c>
      <c r="J18" s="57">
        <f t="shared" ref="J18:M18" si="2">$C$18/12</f>
        <v>0.41333333333333333</v>
      </c>
      <c r="K18" s="57">
        <f t="shared" si="2"/>
        <v>0.41333333333333333</v>
      </c>
      <c r="L18" s="57">
        <f t="shared" si="2"/>
        <v>0.41333333333333333</v>
      </c>
      <c r="M18" s="57">
        <f t="shared" si="2"/>
        <v>0.41333333333333333</v>
      </c>
    </row>
    <row r="19" spans="1:13" ht="14.15" customHeight="1" x14ac:dyDescent="0.35">
      <c r="A19" s="65">
        <v>26390</v>
      </c>
      <c r="B19" s="75" t="s">
        <v>105</v>
      </c>
      <c r="C19" s="71">
        <v>3.72</v>
      </c>
      <c r="D19" s="18"/>
      <c r="E19" s="19"/>
      <c r="F19" s="19"/>
      <c r="G19" s="19"/>
      <c r="H19" s="19"/>
      <c r="I19" s="57">
        <f>$C$19/6</f>
        <v>0.62</v>
      </c>
      <c r="J19" s="57">
        <f t="shared" ref="J19:M19" si="3">$C$19/6</f>
        <v>0.62</v>
      </c>
      <c r="K19" s="57">
        <f t="shared" si="3"/>
        <v>0.62</v>
      </c>
      <c r="L19" s="57">
        <f t="shared" si="3"/>
        <v>0.62</v>
      </c>
      <c r="M19" s="57">
        <f t="shared" si="3"/>
        <v>0.62</v>
      </c>
    </row>
    <row r="20" spans="1:13" ht="17.149999999999999" customHeight="1" x14ac:dyDescent="0.35">
      <c r="A20" s="3"/>
      <c r="B20" s="1"/>
      <c r="C20" s="5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35">
      <c r="C21" s="50"/>
    </row>
  </sheetData>
  <mergeCells count="3">
    <mergeCell ref="B1:M1"/>
    <mergeCell ref="D2:G2"/>
    <mergeCell ref="I2:L2"/>
  </mergeCells>
  <pageMargins left="0.11811023622047245" right="0.11811023622047245" top="0.15748031496062992" bottom="0.15748031496062992" header="0" footer="0"/>
  <pageSetup paperSize="9" orientation="landscape" r:id="rId1"/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BARRIL CIMA</vt:lpstr>
      <vt:lpstr>CAJA CIMA</vt:lpstr>
      <vt:lpstr>AGUA CIMA</vt:lpstr>
      <vt:lpstr>BARRIL DELGADO</vt:lpstr>
      <vt:lpstr>CAJA DELGADO</vt:lpstr>
      <vt:lpstr>AGUA  DELGADO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LEAL LLANEZA</dc:creator>
  <cp:lastModifiedBy>DIEGO ANATOLE SANCHEZ GOMEZ</cp:lastModifiedBy>
  <cp:lastPrinted>2025-01-13T10:00:30Z</cp:lastPrinted>
  <dcterms:created xsi:type="dcterms:W3CDTF">2020-01-22T09:28:28Z</dcterms:created>
  <dcterms:modified xsi:type="dcterms:W3CDTF">2026-06-25T13:57:54Z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2021-12-21T17:22:44Z</vt:filetime>
  </property>
</Properties>
</file>